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22" documentId="8_{9C4A7E94-860F-43C7-9FEA-8BB68134F8E7}" xr6:coauthVersionLast="47" xr6:coauthVersionMax="47" xr10:uidLastSave="{4BC0171E-B1CA-4EC1-811A-4210924B720F}"/>
  <bookViews>
    <workbookView xWindow="-120" yWindow="-120" windowWidth="29040" windowHeight="15840" xr2:uid="{00000000-000D-0000-FFFF-FFFF00000000}"/>
  </bookViews>
  <sheets>
    <sheet name="Pohjois-Savo" sheetId="2" r:id="rId1"/>
    <sheet name="Maakunna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</calcChain>
</file>

<file path=xl/sharedStrings.xml><?xml version="1.0" encoding="utf-8"?>
<sst xmlns="http://schemas.openxmlformats.org/spreadsheetml/2006/main" count="81" uniqueCount="65">
  <si>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</si>
  <si>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</si>
  <si>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</si>
  <si>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</si>
  <si>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</si>
  <si>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</si>
  <si>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</si>
  <si>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</si>
  <si>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</si>
  <si>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</si>
  <si>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</si>
  <si>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Joroinen</t>
  </si>
  <si>
    <t>Iisalmi</t>
  </si>
  <si>
    <t>Kaavi</t>
  </si>
  <si>
    <t>Keitele</t>
  </si>
  <si>
    <t>Kiuruvesi</t>
  </si>
  <si>
    <t>Kuopio</t>
  </si>
  <si>
    <t>Lapinlahti</t>
  </si>
  <si>
    <t>Leppävirta</t>
  </si>
  <si>
    <t>Pielavesi</t>
  </si>
  <si>
    <t>Rautalampi</t>
  </si>
  <si>
    <t>Rautavaara</t>
  </si>
  <si>
    <t>Siilinjärvi</t>
  </si>
  <si>
    <t>Sonkajärvi</t>
  </si>
  <si>
    <t>Suonenjoki</t>
  </si>
  <si>
    <t>Tervo</t>
  </si>
  <si>
    <t>Tuusniemi</t>
  </si>
  <si>
    <t>Varkaus</t>
  </si>
  <si>
    <t>Vesanto</t>
  </si>
  <si>
    <t>Vieremä</t>
  </si>
  <si>
    <t>Lähde: Tilastokeskus</t>
  </si>
  <si>
    <t>Kunta</t>
  </si>
  <si>
    <t>Pohjois-Savo</t>
  </si>
  <si>
    <t>KOKO MAA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</si>
  <si>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</si>
  <si>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</si>
  <si>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</si>
  <si>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</si>
  <si>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</si>
  <si>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</si>
  <si>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</si>
  <si>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</si>
  <si>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</si>
  <si>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</si>
  <si>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</si>
  <si>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</si>
  <si>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</si>
  <si>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</si>
  <si>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</si>
  <si>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</si>
  <si>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</si>
  <si>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</si>
  <si>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2021</t>
  </si>
  <si>
    <t>Muutos (%) 
2010–2021</t>
  </si>
  <si>
    <t>Maakunta</t>
  </si>
  <si>
    <t>Muutos (henk.)
2010–2021</t>
  </si>
  <si>
    <t>2022</t>
  </si>
  <si>
    <t>Muutos (henk.) 
2010–2022</t>
  </si>
  <si>
    <t>Muutos (%) 
2010–2022</t>
  </si>
  <si>
    <t>Tilastossa on mukana vain alle 19-vuotiaat peruskoulun päättäneet vuodesta 2020 alkaen.</t>
  </si>
  <si>
    <t>Tilastossa on mukana vain alle 19-vuotiaat peruskoulun päättäneet vuodesta 2020 alkaen</t>
  </si>
  <si>
    <t>Tuntematon</t>
  </si>
  <si>
    <t>2023</t>
  </si>
  <si>
    <t>Peruskoulun 9. luokan päättäneet maakunnittain v. 2010–2023</t>
  </si>
  <si>
    <t>Peruskoulun 9. luokan päättäneet Pohjois-Savossa v. 2010–2023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</si>
</sst>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33">
    <xf numFmtId="0" fontId="0" fillId="0" borderId="0" xfId="0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2" xfId="0" applyFont="1" applyFill="1" applyBorder="1"/>
    <xf numFmtId="3" fontId="2" fillId="4" borderId="0" xfId="0" applyNumberFormat="1" applyFont="1" applyFill="1" applyBorder="1"/>
    <xf numFmtId="3" fontId="0" fillId="0" borderId="7" xfId="0" applyNumberFormat="1" applyBorder="1"/>
    <xf numFmtId="0" fontId="2" fillId="4" borderId="7" xfId="0" applyFont="1" applyFill="1" applyBorder="1"/>
    <xf numFmtId="3" fontId="2" fillId="4" borderId="7" xfId="0" applyNumberFormat="1" applyFont="1" applyFill="1" applyBorder="1"/>
    <xf numFmtId="0" fontId="2" fillId="3" borderId="1" xfId="0" applyFont="1" applyFill="1" applyBorder="1"/>
    <xf numFmtId="3" fontId="2" fillId="3" borderId="0" xfId="0" applyNumberFormat="1" applyFont="1" applyFill="1" applyBorder="1"/>
    <xf numFmtId="164" fontId="0" fillId="0" borderId="0" xfId="0" applyNumberFormat="1" applyAlignment="1">
      <alignment horizontal="right"/>
    </xf>
    <xf numFmtId="164" fontId="2" fillId="4" borderId="0" xfId="0" applyNumberFormat="1" applyFont="1" applyFill="1" applyAlignment="1">
      <alignment horizontal="right"/>
    </xf>
    <xf numFmtId="165" fontId="0" fillId="0" borderId="0" xfId="0" applyNumberFormat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0" fontId="4" fillId="2" borderId="8" xfId="0" applyFont="1" applyFill="1" applyBorder="1"/>
    <xf numFmtId="3" fontId="4" fillId="2" borderId="8" xfId="0" applyNumberFormat="1" applyFont="1" applyFill="1" applyBorder="1"/>
    <xf numFmtId="164" fontId="4" fillId="2" borderId="8" xfId="0" applyNumberFormat="1" applyFont="1" applyFill="1" applyBorder="1" applyAlignment="1">
      <alignment horizontal="right"/>
    </xf>
    <xf numFmtId="0" fontId="2" fillId="3" borderId="7" xfId="0" applyFont="1" applyFill="1" applyBorder="1"/>
    <xf numFmtId="165" fontId="4" fillId="2" borderId="8" xfId="0" applyNumberFormat="1" applyFont="1" applyFill="1" applyBorder="1" applyAlignment="1">
      <alignment horizontal="right"/>
    </xf>
    <xf numFmtId="0" fontId="0" fillId="0" borderId="7" xfId="0" applyFont="1" applyBorder="1"/>
    <xf numFmtId="3" fontId="0" fillId="0" borderId="6" xfId="0" applyNumberFormat="1" applyBorder="1"/>
    <xf numFmtId="3" fontId="2" fillId="3" borderId="3" xfId="0" applyNumberFormat="1" applyFont="1" applyFill="1" applyBorder="1"/>
  </cellXfs>
  <cellStyles count="1">
    <cellStyle name="Normaali" xfId="0" builtinId="0"/>
  </cellStyles>
  <dxfs count="41">
    <dxf>
      <numFmt numFmtId="3" formatCode="#,##0"/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5" formatCode="0.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</border>
      <protection locked="1" hidden="0"/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6989F-CC42-460F-94CB-E36492C106E9}" name="Taulukko1" displayName="Taulukko1" ref="A4:Q24" totalsRowShown="0" headerRowDxfId="40" dataDxfId="38" headerRowBorderDxfId="39" tableBorderDxfId="37">
  <autoFilter ref="A4:Q24" xr:uid="{C4E6989F-CC42-460F-94CB-E36492C106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8E360110-E1BB-4080-B834-D45D00D65CEB}" name="Kunta" dataDxfId="36"/>
    <tableColumn id="2" xr3:uid="{3CACA81A-6A4C-461E-80BE-BB4E7784C764}" name="2010" dataDxfId="35"/>
    <tableColumn id="3" xr3:uid="{08861AA4-BBA0-4864-8306-4068D0AB93C3}" name="2011" dataDxfId="34"/>
    <tableColumn id="4" xr3:uid="{1EB8D567-A364-4BA6-B389-2C3F231FAA29}" name="2012" dataDxfId="33"/>
    <tableColumn id="5" xr3:uid="{2E53AB4C-0B8A-41A5-B1F2-AB668396D50F}" name="2013" dataDxfId="32"/>
    <tableColumn id="6" xr3:uid="{BEC036E5-83A4-44D6-8128-E7B9E8A50901}" name="2014" dataDxfId="31"/>
    <tableColumn id="7" xr3:uid="{D55B6EFA-5DFF-49B3-BE40-8035BD8783BC}" name="2015" dataDxfId="30"/>
    <tableColumn id="8" xr3:uid="{EA20A747-BB45-4C9F-AD7A-89D5DC0F7A1D}" name="2016" dataDxfId="29"/>
    <tableColumn id="9" xr3:uid="{57265BFA-8CC5-4824-A08A-D26654A8C702}" name="2017" dataDxfId="28"/>
    <tableColumn id="10" xr3:uid="{1E5416E9-F0DE-4AEB-932F-0569444D9D01}" name="2018" dataDxfId="27"/>
    <tableColumn id="11" xr3:uid="{800806B9-0771-4835-8870-EFAABD7BC473}" name="2019" dataDxfId="26"/>
    <tableColumn id="12" xr3:uid="{7C87424F-7B13-4049-866F-725F4294684B}" name="2020" dataDxfId="25"/>
    <tableColumn id="16" xr3:uid="{E645F1CD-15E9-45A7-A765-33C00904ED63}" name="2021" dataDxfId="24"/>
    <tableColumn id="17" xr3:uid="{D52AE790-4B51-407E-B600-B0B3ABD0CB7F}" name="2022" dataDxfId="0"/>
    <tableColumn id="15" xr3:uid="{B2642A7F-7DAC-459A-9B6B-94F090A683CC}" name="2023" dataDxfId="23"/>
    <tableColumn id="13" xr3:uid="{04D1632F-2FBF-415C-9DC7-4631C7457CEE}" name="Muutos (henk.)_x000a_2010–2021" dataDxfId="22">
      <calculatedColumnFormula>(Taulukko1[[#This Row],[2023]]-Taulukko1[[#This Row],[2010]])</calculatedColumnFormula>
    </tableColumn>
    <tableColumn id="14" xr3:uid="{CB739D45-0025-43CF-BF72-9BD1609383D9}" name="Muutos (%) _x000a_2010–2021" dataDxfId="21">
      <calculatedColumnFormula>IF(B5&gt;0,(((Taulukko1[[#This Row],[2023]]-Taulukko1[[#This Row],[2010]])/Taulukko1[[#This Row],[2010]])*100),"…")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4802D0-F501-48E0-9B0C-5CB1F1477497}" name="Taulukko2" displayName="Taulukko2" ref="A4:Q25" totalsRowShown="0" headerRowDxfId="20" headerRowBorderDxfId="19" tableBorderDxfId="18">
  <autoFilter ref="A4:Q25" xr:uid="{754802D0-F501-48E0-9B0C-5CB1F14774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454B9232-FD72-4E3F-8ED7-902FAC868456}" name="Maakunta" dataDxfId="17"/>
    <tableColumn id="2" xr3:uid="{868EE582-B3F2-4B72-98DC-8B3EC5E55B29}" name="2010" dataDxfId="16"/>
    <tableColumn id="3" xr3:uid="{53DC9B7C-8D70-4DDE-9C05-D4C8D067D261}" name="2011" dataDxfId="15"/>
    <tableColumn id="4" xr3:uid="{BE42859A-3DA5-4C46-95BF-8F259D8C4487}" name="2012" dataDxfId="14"/>
    <tableColumn id="5" xr3:uid="{3FF97A39-4862-4E00-9B24-D67E0E9928B1}" name="2013" dataDxfId="13"/>
    <tableColumn id="6" xr3:uid="{15DCF8EE-659D-4B99-AE56-4F1CE41A055E}" name="2014" dataDxfId="12"/>
    <tableColumn id="7" xr3:uid="{732DC24D-4ABC-490B-BFAA-D71F8D24FB4F}" name="2015" dataDxfId="11"/>
    <tableColumn id="8" xr3:uid="{86EAC1DA-2FE0-4DE6-A023-B7B7583140D1}" name="2016" dataDxfId="10"/>
    <tableColumn id="9" xr3:uid="{DE72B2C7-202E-4DE1-8D6D-E8FCF188D15A}" name="2017" dataDxfId="9"/>
    <tableColumn id="10" xr3:uid="{64361ABB-73AB-4752-AF15-57DC182D0AB0}" name="2018" dataDxfId="8"/>
    <tableColumn id="11" xr3:uid="{45C60BB9-9EAA-405A-BD88-7254D4233958}" name="2019" dataDxfId="7"/>
    <tableColumn id="12" xr3:uid="{DC097E2C-7331-400C-B34A-D5F44D306EDF}" name="2020" dataDxfId="6"/>
    <tableColumn id="16" xr3:uid="{72C0479A-18B8-4E63-80FD-F2D8D6A7E1A1}" name="2021" dataDxfId="5"/>
    <tableColumn id="15" xr3:uid="{B68C3ABF-B512-4C53-8A5C-FEAE9B8B1029}" name="2022" dataDxfId="4"/>
    <tableColumn id="17" xr3:uid="{DDCA3E9E-5A53-42B1-8A67-37BDDBF18E54}" name="2023" dataDxfId="3"/>
    <tableColumn id="13" xr3:uid="{528BC6B7-E631-43BE-A52C-DBE528B9489B}" name="Muutos (henk.) _x000a_2010–2022" dataDxfId="1">
      <calculatedColumnFormula>(Taulukko2[[#This Row],[2023]]-Taulukko2[[#This Row],[2010]])</calculatedColumnFormula>
    </tableColumn>
    <tableColumn id="14" xr3:uid="{CC5890B4-5E77-4D1A-99BF-ECF8428079AD}" name="Muutos (%) _x000a_2010–2022" dataDxfId="2">
      <calculatedColumnFormula>IF(B5&gt;0,(((Taulukko2[[#This Row],[2023]]-Taulukko2[[#This Row],[2010]])/Taulukko2[[#This Row],[2010]])*100),"…")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19.5703125" style="4" customWidth="1"/>
    <col min="2" max="15" width="7.140625" style="4" customWidth="1"/>
    <col min="16" max="17" width="9.7109375" style="4" customWidth="1"/>
    <col min="18" max="16384" width="9.140625" style="4"/>
  </cols>
  <sheetData>
    <row r="1" spans="1:17" ht="18.75" x14ac:dyDescent="0.3">
      <c r="A1" s="5" t="s">
        <v>64</v>
      </c>
    </row>
    <row r="2" spans="1:17" x14ac:dyDescent="0.25">
      <c r="A2" s="4" t="s">
        <v>30</v>
      </c>
    </row>
    <row r="3" spans="1:17" x14ac:dyDescent="0.25">
      <c r="B3" s="6"/>
    </row>
    <row r="4" spans="1:17" ht="47.25" customHeight="1" x14ac:dyDescent="0.25">
      <c r="A4" s="7" t="s">
        <v>31</v>
      </c>
      <c r="B4" s="20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1" t="s">
        <v>10</v>
      </c>
      <c r="M4" s="21" t="s">
        <v>52</v>
      </c>
      <c r="N4" s="21" t="s">
        <v>56</v>
      </c>
      <c r="O4" s="21" t="s">
        <v>62</v>
      </c>
      <c r="P4" s="22" t="s">
        <v>55</v>
      </c>
      <c r="Q4" s="24" t="s">
        <v>53</v>
      </c>
    </row>
    <row r="5" spans="1:17" x14ac:dyDescent="0.25">
      <c r="A5" s="2" t="s">
        <v>12</v>
      </c>
      <c r="B5" s="1">
        <v>251</v>
      </c>
      <c r="C5" s="1">
        <v>259</v>
      </c>
      <c r="D5" s="1">
        <v>239</v>
      </c>
      <c r="E5" s="1">
        <v>232</v>
      </c>
      <c r="F5" s="1">
        <v>215</v>
      </c>
      <c r="G5" s="1">
        <v>244</v>
      </c>
      <c r="H5" s="1">
        <v>208</v>
      </c>
      <c r="I5" s="1">
        <v>216</v>
      </c>
      <c r="J5" s="1">
        <v>209</v>
      </c>
      <c r="K5" s="1">
        <v>186</v>
      </c>
      <c r="L5" s="1">
        <v>244</v>
      </c>
      <c r="M5" s="1">
        <v>235</v>
      </c>
      <c r="N5" s="1">
        <v>211</v>
      </c>
      <c r="O5" s="1">
        <v>235</v>
      </c>
      <c r="P5" s="9">
        <f>(Taulukko1[[#This Row],[2023]]-Taulukko1[[#This Row],[2010]])</f>
        <v>-16</v>
      </c>
      <c r="Q5" s="14">
        <f>IF(B5&gt;0,(((Taulukko1[[#This Row],[2023]]-Taulukko1[[#This Row],[2010]])/Taulukko1[[#This Row],[2010]])*100),"…")</f>
        <v>-6.3745019920318722</v>
      </c>
    </row>
    <row r="6" spans="1:17" x14ac:dyDescent="0.25">
      <c r="A6" s="3" t="s">
        <v>11</v>
      </c>
      <c r="B6" s="1">
        <v>61</v>
      </c>
      <c r="C6" s="1">
        <v>63</v>
      </c>
      <c r="D6" s="1">
        <v>69</v>
      </c>
      <c r="E6" s="1">
        <v>68</v>
      </c>
      <c r="F6" s="1">
        <v>63</v>
      </c>
      <c r="G6" s="1">
        <v>57</v>
      </c>
      <c r="H6" s="1">
        <v>54</v>
      </c>
      <c r="I6" s="1">
        <v>52</v>
      </c>
      <c r="J6" s="1">
        <v>50</v>
      </c>
      <c r="K6" s="1">
        <v>60</v>
      </c>
      <c r="L6" s="1">
        <v>50</v>
      </c>
      <c r="M6" s="1">
        <v>51</v>
      </c>
      <c r="N6" s="1">
        <v>41</v>
      </c>
      <c r="O6" s="1">
        <v>43</v>
      </c>
      <c r="P6" s="9">
        <f>(Taulukko1[[#This Row],[2023]]-Taulukko1[[#This Row],[2010]])</f>
        <v>-18</v>
      </c>
      <c r="Q6" s="14">
        <f>IF(B6&gt;0,(((Taulukko1[[#This Row],[2023]]-Taulukko1[[#This Row],[2010]])/Taulukko1[[#This Row],[2010]])*100),"…")</f>
        <v>-29.508196721311474</v>
      </c>
    </row>
    <row r="7" spans="1:17" x14ac:dyDescent="0.25">
      <c r="A7" s="3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9">
        <f>(Taulukko1[[#This Row],[2023]]-Taulukko1[[#This Row],[2010]])</f>
        <v>0</v>
      </c>
      <c r="Q7" s="14" t="str">
        <f>IF(B7&gt;0,(((Taulukko1[[#This Row],[2023]]-Taulukko1[[#This Row],[2010]])/Taulukko1[[#This Row],[2010]])*100),"…")</f>
        <v>…</v>
      </c>
    </row>
    <row r="8" spans="1:17" x14ac:dyDescent="0.25">
      <c r="A8" s="3" t="s">
        <v>14</v>
      </c>
      <c r="B8" s="1">
        <v>29</v>
      </c>
      <c r="C8" s="1">
        <v>31</v>
      </c>
      <c r="D8" s="1">
        <v>17</v>
      </c>
      <c r="E8" s="1">
        <v>21</v>
      </c>
      <c r="F8" s="1">
        <v>19</v>
      </c>
      <c r="G8" s="1">
        <v>32</v>
      </c>
      <c r="H8" s="1">
        <v>26</v>
      </c>
      <c r="I8" s="1">
        <v>25</v>
      </c>
      <c r="J8" s="1">
        <v>19</v>
      </c>
      <c r="K8" s="1">
        <v>20</v>
      </c>
      <c r="L8" s="1">
        <v>21</v>
      </c>
      <c r="M8" s="1">
        <v>21</v>
      </c>
      <c r="N8" s="1">
        <v>18</v>
      </c>
      <c r="O8" s="1">
        <v>17</v>
      </c>
      <c r="P8" s="9">
        <f>(Taulukko1[[#This Row],[2023]]-Taulukko1[[#This Row],[2010]])</f>
        <v>-12</v>
      </c>
      <c r="Q8" s="14">
        <f>IF(B8&gt;0,(((Taulukko1[[#This Row],[2023]]-Taulukko1[[#This Row],[2010]])/Taulukko1[[#This Row],[2010]])*100),"…")</f>
        <v>-41.379310344827587</v>
      </c>
    </row>
    <row r="9" spans="1:17" x14ac:dyDescent="0.25">
      <c r="A9" s="3" t="s">
        <v>15</v>
      </c>
      <c r="B9" s="1">
        <v>142</v>
      </c>
      <c r="C9" s="1">
        <v>113</v>
      </c>
      <c r="D9" s="1">
        <v>121</v>
      </c>
      <c r="E9" s="1">
        <v>99</v>
      </c>
      <c r="F9" s="1">
        <v>111</v>
      </c>
      <c r="G9" s="1">
        <v>96</v>
      </c>
      <c r="H9" s="1">
        <v>94</v>
      </c>
      <c r="I9" s="1">
        <v>104</v>
      </c>
      <c r="J9" s="1">
        <v>89</v>
      </c>
      <c r="K9" s="1">
        <v>87</v>
      </c>
      <c r="L9" s="1">
        <v>88</v>
      </c>
      <c r="M9" s="1">
        <v>94</v>
      </c>
      <c r="N9" s="1">
        <v>87</v>
      </c>
      <c r="O9" s="1">
        <v>90</v>
      </c>
      <c r="P9" s="9">
        <f>(Taulukko1[[#This Row],[2023]]-Taulukko1[[#This Row],[2010]])</f>
        <v>-52</v>
      </c>
      <c r="Q9" s="14">
        <f>IF(B9&gt;0,(((Taulukko1[[#This Row],[2023]]-Taulukko1[[#This Row],[2010]])/Taulukko1[[#This Row],[2010]])*100),"…")</f>
        <v>-36.619718309859159</v>
      </c>
    </row>
    <row r="10" spans="1:17" x14ac:dyDescent="0.25">
      <c r="A10" s="3" t="s">
        <v>16</v>
      </c>
      <c r="B10" s="1">
        <v>1316</v>
      </c>
      <c r="C10" s="1">
        <v>1267</v>
      </c>
      <c r="D10" s="1">
        <v>1183</v>
      </c>
      <c r="E10" s="1">
        <v>1185</v>
      </c>
      <c r="F10" s="1">
        <v>1181</v>
      </c>
      <c r="G10" s="1">
        <v>1203</v>
      </c>
      <c r="H10" s="1">
        <v>1135</v>
      </c>
      <c r="I10" s="1">
        <v>1212</v>
      </c>
      <c r="J10" s="1">
        <v>1091</v>
      </c>
      <c r="K10" s="1">
        <v>1241</v>
      </c>
      <c r="L10" s="1">
        <v>1140</v>
      </c>
      <c r="M10" s="1">
        <v>1213</v>
      </c>
      <c r="N10" s="1">
        <v>1200</v>
      </c>
      <c r="O10" s="1">
        <v>1151</v>
      </c>
      <c r="P10" s="9">
        <f>(Taulukko1[[#This Row],[2023]]-Taulukko1[[#This Row],[2010]])</f>
        <v>-165</v>
      </c>
      <c r="Q10" s="14">
        <f>IF(B10&gt;0,(((Taulukko1[[#This Row],[2023]]-Taulukko1[[#This Row],[2010]])/Taulukko1[[#This Row],[2010]])*100),"…")</f>
        <v>-12.537993920972646</v>
      </c>
    </row>
    <row r="11" spans="1:17" x14ac:dyDescent="0.25">
      <c r="A11" s="3" t="s">
        <v>17</v>
      </c>
      <c r="B11" s="1">
        <v>134</v>
      </c>
      <c r="C11" s="1">
        <v>133</v>
      </c>
      <c r="D11" s="1">
        <v>117</v>
      </c>
      <c r="E11" s="1">
        <v>134</v>
      </c>
      <c r="F11" s="1">
        <v>108</v>
      </c>
      <c r="G11" s="1">
        <v>108</v>
      </c>
      <c r="H11" s="1">
        <v>127</v>
      </c>
      <c r="I11" s="1">
        <v>123</v>
      </c>
      <c r="J11" s="1">
        <v>129</v>
      </c>
      <c r="K11" s="1">
        <v>120</v>
      </c>
      <c r="L11" s="1">
        <v>117</v>
      </c>
      <c r="M11" s="1">
        <v>119</v>
      </c>
      <c r="N11" s="1">
        <v>120</v>
      </c>
      <c r="O11" s="1">
        <v>109</v>
      </c>
      <c r="P11" s="9">
        <f>(Taulukko1[[#This Row],[2023]]-Taulukko1[[#This Row],[2010]])</f>
        <v>-25</v>
      </c>
      <c r="Q11" s="14">
        <f>IF(B11&gt;0,(((Taulukko1[[#This Row],[2023]]-Taulukko1[[#This Row],[2010]])/Taulukko1[[#This Row],[2010]])*100),"…")</f>
        <v>-18.656716417910449</v>
      </c>
    </row>
    <row r="12" spans="1:17" x14ac:dyDescent="0.25">
      <c r="A12" s="3" t="s">
        <v>18</v>
      </c>
      <c r="B12" s="1">
        <v>124</v>
      </c>
      <c r="C12" s="1">
        <v>106</v>
      </c>
      <c r="D12" s="1">
        <v>115</v>
      </c>
      <c r="E12" s="1">
        <v>127</v>
      </c>
      <c r="F12" s="1">
        <v>100</v>
      </c>
      <c r="G12" s="1">
        <v>109</v>
      </c>
      <c r="H12" s="1">
        <v>104</v>
      </c>
      <c r="I12" s="1">
        <v>95</v>
      </c>
      <c r="J12" s="1">
        <v>110</v>
      </c>
      <c r="K12" s="1">
        <v>86</v>
      </c>
      <c r="L12" s="1">
        <v>99</v>
      </c>
      <c r="M12" s="1">
        <v>89</v>
      </c>
      <c r="N12" s="1">
        <v>93</v>
      </c>
      <c r="O12" s="1">
        <v>84</v>
      </c>
      <c r="P12" s="9">
        <f>(Taulukko1[[#This Row],[2023]]-Taulukko1[[#This Row],[2010]])</f>
        <v>-40</v>
      </c>
      <c r="Q12" s="14">
        <f>IF(B12&gt;0,(((Taulukko1[[#This Row],[2023]]-Taulukko1[[#This Row],[2010]])/Taulukko1[[#This Row],[2010]])*100),"…")</f>
        <v>-32.258064516129032</v>
      </c>
    </row>
    <row r="13" spans="1:17" x14ac:dyDescent="0.25">
      <c r="A13" s="3" t="s">
        <v>19</v>
      </c>
      <c r="B13" s="1">
        <v>82</v>
      </c>
      <c r="C13" s="1">
        <v>78</v>
      </c>
      <c r="D13" s="1">
        <v>76</v>
      </c>
      <c r="E13" s="1">
        <v>51</v>
      </c>
      <c r="F13" s="1">
        <v>58</v>
      </c>
      <c r="G13" s="1">
        <v>54</v>
      </c>
      <c r="H13" s="1">
        <v>52</v>
      </c>
      <c r="I13" s="1">
        <v>51</v>
      </c>
      <c r="J13" s="1">
        <v>49</v>
      </c>
      <c r="K13" s="1">
        <v>57</v>
      </c>
      <c r="L13" s="1">
        <v>55</v>
      </c>
      <c r="M13" s="1">
        <v>52</v>
      </c>
      <c r="N13" s="1">
        <v>56</v>
      </c>
      <c r="O13" s="1">
        <v>47</v>
      </c>
      <c r="P13" s="9">
        <f>(Taulukko1[[#This Row],[2023]]-Taulukko1[[#This Row],[2010]])</f>
        <v>-35</v>
      </c>
      <c r="Q13" s="14">
        <f>IF(B13&gt;0,(((Taulukko1[[#This Row],[2023]]-Taulukko1[[#This Row],[2010]])/Taulukko1[[#This Row],[2010]])*100),"…")</f>
        <v>-42.68292682926829</v>
      </c>
    </row>
    <row r="14" spans="1:17" x14ac:dyDescent="0.25">
      <c r="A14" s="3" t="s">
        <v>20</v>
      </c>
      <c r="B14" s="1">
        <v>36</v>
      </c>
      <c r="C14" s="1">
        <v>46</v>
      </c>
      <c r="D14" s="1">
        <v>40</v>
      </c>
      <c r="E14" s="1">
        <v>30</v>
      </c>
      <c r="F14" s="1">
        <v>33</v>
      </c>
      <c r="G14" s="1">
        <v>36</v>
      </c>
      <c r="H14" s="1">
        <v>44</v>
      </c>
      <c r="I14" s="1">
        <v>41</v>
      </c>
      <c r="J14" s="1">
        <v>28</v>
      </c>
      <c r="K14" s="1">
        <v>34</v>
      </c>
      <c r="L14" s="1">
        <v>32</v>
      </c>
      <c r="M14" s="1">
        <v>46</v>
      </c>
      <c r="N14" s="1">
        <v>37</v>
      </c>
      <c r="O14" s="1">
        <v>10</v>
      </c>
      <c r="P14" s="9">
        <f>(Taulukko1[[#This Row],[2023]]-Taulukko1[[#This Row],[2010]])</f>
        <v>-26</v>
      </c>
      <c r="Q14" s="14">
        <f>IF(B14&gt;0,(((Taulukko1[[#This Row],[2023]]-Taulukko1[[#This Row],[2010]])/Taulukko1[[#This Row],[2010]])*100),"…")</f>
        <v>-72.222222222222214</v>
      </c>
    </row>
    <row r="15" spans="1:17" x14ac:dyDescent="0.25">
      <c r="A15" s="3" t="s">
        <v>21</v>
      </c>
      <c r="B15" s="1">
        <v>26</v>
      </c>
      <c r="C15" s="1">
        <v>18</v>
      </c>
      <c r="D15" s="1">
        <v>14</v>
      </c>
      <c r="E15" s="1">
        <v>19</v>
      </c>
      <c r="F15" s="1">
        <v>17</v>
      </c>
      <c r="G15" s="1">
        <v>13</v>
      </c>
      <c r="H15" s="1">
        <v>15</v>
      </c>
      <c r="I15" s="1">
        <v>27</v>
      </c>
      <c r="J15" s="1">
        <v>10</v>
      </c>
      <c r="K15" s="1">
        <v>12</v>
      </c>
      <c r="L15" s="1">
        <v>20</v>
      </c>
      <c r="M15" s="1">
        <v>20</v>
      </c>
      <c r="N15" s="1">
        <v>23</v>
      </c>
      <c r="O15" s="1">
        <v>5</v>
      </c>
      <c r="P15" s="9">
        <f>(Taulukko1[[#This Row],[2023]]-Taulukko1[[#This Row],[2010]])</f>
        <v>-21</v>
      </c>
      <c r="Q15" s="14">
        <f>IF(B15&gt;0,(((Taulukko1[[#This Row],[2023]]-Taulukko1[[#This Row],[2010]])/Taulukko1[[#This Row],[2010]])*100),"…")</f>
        <v>-80.769230769230774</v>
      </c>
    </row>
    <row r="16" spans="1:17" x14ac:dyDescent="0.25">
      <c r="A16" s="3" t="s">
        <v>22</v>
      </c>
      <c r="B16" s="1">
        <v>309</v>
      </c>
      <c r="C16" s="1">
        <v>309</v>
      </c>
      <c r="D16" s="1">
        <v>297</v>
      </c>
      <c r="E16" s="1">
        <v>295</v>
      </c>
      <c r="F16" s="1">
        <v>319</v>
      </c>
      <c r="G16" s="1">
        <v>293</v>
      </c>
      <c r="H16" s="1">
        <v>291</v>
      </c>
      <c r="I16" s="1">
        <v>347</v>
      </c>
      <c r="J16" s="1">
        <v>300</v>
      </c>
      <c r="K16" s="1">
        <v>303</v>
      </c>
      <c r="L16" s="1">
        <v>273</v>
      </c>
      <c r="M16" s="1">
        <v>280</v>
      </c>
      <c r="N16" s="1">
        <v>296</v>
      </c>
      <c r="O16" s="1">
        <v>304</v>
      </c>
      <c r="P16" s="9">
        <f>(Taulukko1[[#This Row],[2023]]-Taulukko1[[#This Row],[2010]])</f>
        <v>-5</v>
      </c>
      <c r="Q16" s="14">
        <f>IF(B16&gt;0,(((Taulukko1[[#This Row],[2023]]-Taulukko1[[#This Row],[2010]])/Taulukko1[[#This Row],[2010]])*100),"…")</f>
        <v>-1.6181229773462782</v>
      </c>
    </row>
    <row r="17" spans="1:17" x14ac:dyDescent="0.25">
      <c r="A17" s="3" t="s">
        <v>23</v>
      </c>
      <c r="B17" s="1">
        <v>64</v>
      </c>
      <c r="C17" s="1">
        <v>61</v>
      </c>
      <c r="D17" s="1">
        <v>67</v>
      </c>
      <c r="E17" s="1">
        <v>49</v>
      </c>
      <c r="F17" s="1">
        <v>48</v>
      </c>
      <c r="G17" s="1">
        <v>44</v>
      </c>
      <c r="H17" s="1">
        <v>36</v>
      </c>
      <c r="I17" s="1">
        <v>45</v>
      </c>
      <c r="J17" s="1">
        <v>53</v>
      </c>
      <c r="K17" s="1">
        <v>39</v>
      </c>
      <c r="L17" s="1">
        <v>38</v>
      </c>
      <c r="M17" s="1">
        <v>33</v>
      </c>
      <c r="N17" s="1">
        <v>43</v>
      </c>
      <c r="O17" s="1">
        <v>31</v>
      </c>
      <c r="P17" s="9">
        <f>(Taulukko1[[#This Row],[2023]]-Taulukko1[[#This Row],[2010]])</f>
        <v>-33</v>
      </c>
      <c r="Q17" s="14">
        <f>IF(B17&gt;0,(((Taulukko1[[#This Row],[2023]]-Taulukko1[[#This Row],[2010]])/Taulukko1[[#This Row],[2010]])*100),"…")</f>
        <v>-51.5625</v>
      </c>
    </row>
    <row r="18" spans="1:17" x14ac:dyDescent="0.25">
      <c r="A18" s="3" t="s">
        <v>24</v>
      </c>
      <c r="B18" s="1">
        <v>84</v>
      </c>
      <c r="C18" s="1">
        <v>86</v>
      </c>
      <c r="D18" s="1">
        <v>86</v>
      </c>
      <c r="E18" s="1">
        <v>96</v>
      </c>
      <c r="F18" s="1">
        <v>76</v>
      </c>
      <c r="G18" s="1">
        <v>78</v>
      </c>
      <c r="H18" s="1">
        <v>79</v>
      </c>
      <c r="I18" s="1">
        <v>73</v>
      </c>
      <c r="J18" s="1">
        <v>76</v>
      </c>
      <c r="K18" s="1">
        <v>84</v>
      </c>
      <c r="L18" s="1">
        <v>86</v>
      </c>
      <c r="M18" s="1">
        <v>61</v>
      </c>
      <c r="N18" s="1">
        <v>61</v>
      </c>
      <c r="O18" s="1">
        <v>64</v>
      </c>
      <c r="P18" s="9">
        <f>(Taulukko1[[#This Row],[2023]]-Taulukko1[[#This Row],[2010]])</f>
        <v>-20</v>
      </c>
      <c r="Q18" s="14">
        <f>IF(B18&gt;0,(((Taulukko1[[#This Row],[2023]]-Taulukko1[[#This Row],[2010]])/Taulukko1[[#This Row],[2010]])*100),"…")</f>
        <v>-23.809523809523807</v>
      </c>
    </row>
    <row r="19" spans="1:17" x14ac:dyDescent="0.25">
      <c r="A19" s="3" t="s">
        <v>25</v>
      </c>
      <c r="B19" s="1">
        <v>17</v>
      </c>
      <c r="C19" s="1">
        <v>17</v>
      </c>
      <c r="D19" s="1">
        <v>19</v>
      </c>
      <c r="E19" s="1">
        <v>18</v>
      </c>
      <c r="F19" s="1">
        <v>24</v>
      </c>
      <c r="G19" s="1">
        <v>16</v>
      </c>
      <c r="H19" s="1">
        <v>11</v>
      </c>
      <c r="I19" s="1">
        <v>21</v>
      </c>
      <c r="J19" s="1">
        <v>15</v>
      </c>
      <c r="K19" s="1">
        <v>13</v>
      </c>
      <c r="L19" s="1">
        <v>13</v>
      </c>
      <c r="M19" s="1">
        <v>7</v>
      </c>
      <c r="N19" s="1">
        <v>6</v>
      </c>
      <c r="O19" s="1">
        <v>7</v>
      </c>
      <c r="P19" s="9">
        <f>(Taulukko1[[#This Row],[2023]]-Taulukko1[[#This Row],[2010]])</f>
        <v>-10</v>
      </c>
      <c r="Q19" s="14">
        <f>IF(B19&gt;0,(((Taulukko1[[#This Row],[2023]]-Taulukko1[[#This Row],[2010]])/Taulukko1[[#This Row],[2010]])*100),"…")</f>
        <v>-58.82352941176471</v>
      </c>
    </row>
    <row r="20" spans="1:17" x14ac:dyDescent="0.25">
      <c r="A20" s="3" t="s">
        <v>26</v>
      </c>
      <c r="B20" s="1">
        <v>27</v>
      </c>
      <c r="C20" s="1">
        <v>45</v>
      </c>
      <c r="D20" s="1">
        <v>48</v>
      </c>
      <c r="E20" s="1">
        <v>44</v>
      </c>
      <c r="F20" s="1">
        <v>30</v>
      </c>
      <c r="G20" s="1">
        <v>29</v>
      </c>
      <c r="H20" s="1">
        <v>32</v>
      </c>
      <c r="I20" s="1">
        <v>41</v>
      </c>
      <c r="J20" s="1">
        <v>30</v>
      </c>
      <c r="K20" s="1">
        <v>27</v>
      </c>
      <c r="L20" s="1">
        <v>57</v>
      </c>
      <c r="M20" s="1">
        <v>47</v>
      </c>
      <c r="N20" s="1">
        <v>39</v>
      </c>
      <c r="O20" s="1">
        <v>39</v>
      </c>
      <c r="P20" s="9">
        <f>(Taulukko1[[#This Row],[2023]]-Taulukko1[[#This Row],[2010]])</f>
        <v>12</v>
      </c>
      <c r="Q20" s="14">
        <f>IF(B20&gt;0,(((Taulukko1[[#This Row],[2023]]-Taulukko1[[#This Row],[2010]])/Taulukko1[[#This Row],[2010]])*100),"…")</f>
        <v>44.444444444444443</v>
      </c>
    </row>
    <row r="21" spans="1:17" x14ac:dyDescent="0.25">
      <c r="A21" s="3" t="s">
        <v>27</v>
      </c>
      <c r="B21" s="1">
        <v>290</v>
      </c>
      <c r="C21" s="1">
        <v>256</v>
      </c>
      <c r="D21" s="1">
        <v>258</v>
      </c>
      <c r="E21" s="1">
        <v>244</v>
      </c>
      <c r="F21" s="1">
        <v>222</v>
      </c>
      <c r="G21" s="1">
        <v>223</v>
      </c>
      <c r="H21" s="1">
        <v>216</v>
      </c>
      <c r="I21" s="1">
        <v>219</v>
      </c>
      <c r="J21" s="1">
        <v>205</v>
      </c>
      <c r="K21" s="1">
        <v>188</v>
      </c>
      <c r="L21" s="1">
        <v>206</v>
      </c>
      <c r="M21" s="1">
        <v>191</v>
      </c>
      <c r="N21" s="1">
        <v>204</v>
      </c>
      <c r="O21" s="1">
        <v>187</v>
      </c>
      <c r="P21" s="9">
        <f>(Taulukko1[[#This Row],[2023]]-Taulukko1[[#This Row],[2010]])</f>
        <v>-103</v>
      </c>
      <c r="Q21" s="14">
        <f>IF(B21&gt;0,(((Taulukko1[[#This Row],[2023]]-Taulukko1[[#This Row],[2010]])/Taulukko1[[#This Row],[2010]])*100),"…")</f>
        <v>-35.517241379310342</v>
      </c>
    </row>
    <row r="22" spans="1:17" x14ac:dyDescent="0.25">
      <c r="A22" s="3" t="s">
        <v>28</v>
      </c>
      <c r="B22" s="1">
        <v>37</v>
      </c>
      <c r="C22" s="1">
        <v>31</v>
      </c>
      <c r="D22" s="1">
        <v>33</v>
      </c>
      <c r="E22" s="1">
        <v>23</v>
      </c>
      <c r="F22" s="1">
        <v>31</v>
      </c>
      <c r="G22" s="1">
        <v>22</v>
      </c>
      <c r="H22" s="1">
        <v>27</v>
      </c>
      <c r="I22" s="1">
        <v>16</v>
      </c>
      <c r="J22" s="1">
        <v>23</v>
      </c>
      <c r="K22" s="1">
        <v>18</v>
      </c>
      <c r="L22" s="1">
        <v>18</v>
      </c>
      <c r="M22" s="1">
        <v>14</v>
      </c>
      <c r="N22" s="1">
        <v>18</v>
      </c>
      <c r="O22" s="1">
        <v>21</v>
      </c>
      <c r="P22" s="9">
        <f>(Taulukko1[[#This Row],[2023]]-Taulukko1[[#This Row],[2010]])</f>
        <v>-16</v>
      </c>
      <c r="Q22" s="14">
        <f>IF(B22&gt;0,(((Taulukko1[[#This Row],[2023]]-Taulukko1[[#This Row],[2010]])/Taulukko1[[#This Row],[2010]])*100),"…")</f>
        <v>-43.243243243243242</v>
      </c>
    </row>
    <row r="23" spans="1:17" x14ac:dyDescent="0.25">
      <c r="A23" s="3" t="s">
        <v>29</v>
      </c>
      <c r="B23" s="1">
        <v>64</v>
      </c>
      <c r="C23" s="1">
        <v>46</v>
      </c>
      <c r="D23" s="1">
        <v>52</v>
      </c>
      <c r="E23" s="1">
        <v>58</v>
      </c>
      <c r="F23" s="1">
        <v>47</v>
      </c>
      <c r="G23" s="1">
        <v>43</v>
      </c>
      <c r="H23" s="1">
        <v>44</v>
      </c>
      <c r="I23" s="1">
        <v>56</v>
      </c>
      <c r="J23" s="1">
        <v>41</v>
      </c>
      <c r="K23" s="1">
        <v>36</v>
      </c>
      <c r="L23" s="1">
        <v>44</v>
      </c>
      <c r="M23" s="1">
        <v>43</v>
      </c>
      <c r="N23" s="1">
        <v>38</v>
      </c>
      <c r="O23" s="1">
        <v>9</v>
      </c>
      <c r="P23" s="9">
        <f>(Taulukko1[[#This Row],[2023]]-Taulukko1[[#This Row],[2010]])</f>
        <v>-55</v>
      </c>
      <c r="Q23" s="14">
        <f>IF(B23&gt;0,(((Taulukko1[[#This Row],[2023]]-Taulukko1[[#This Row],[2010]])/Taulukko1[[#This Row],[2010]])*100),"…")</f>
        <v>-85.9375</v>
      </c>
    </row>
    <row r="24" spans="1:17" x14ac:dyDescent="0.25">
      <c r="A24" s="10" t="s">
        <v>32</v>
      </c>
      <c r="B24" s="8">
        <v>3093</v>
      </c>
      <c r="C24" s="8">
        <v>2965</v>
      </c>
      <c r="D24" s="8">
        <v>2851</v>
      </c>
      <c r="E24" s="8">
        <v>2793</v>
      </c>
      <c r="F24" s="8">
        <v>2702</v>
      </c>
      <c r="G24" s="8">
        <v>2700</v>
      </c>
      <c r="H24" s="8">
        <v>2595</v>
      </c>
      <c r="I24" s="8">
        <v>2764</v>
      </c>
      <c r="J24" s="8">
        <v>2527</v>
      </c>
      <c r="K24" s="8">
        <v>2611</v>
      </c>
      <c r="L24" s="8">
        <v>2601</v>
      </c>
      <c r="M24" s="8">
        <v>2616</v>
      </c>
      <c r="N24" s="8">
        <v>2591</v>
      </c>
      <c r="O24" s="8">
        <v>2453</v>
      </c>
      <c r="P24" s="11">
        <f>(Taulukko1[[#This Row],[2023]]-Taulukko1[[#This Row],[2010]])</f>
        <v>-640</v>
      </c>
      <c r="Q24" s="15">
        <f>IF(B24&gt;0,(((Taulukko1[[#This Row],[2023]]-Taulukko1[[#This Row],[2010]])/Taulukko1[[#This Row],[2010]])*100),"…")</f>
        <v>-20.691884901390235</v>
      </c>
    </row>
    <row r="25" spans="1:17" x14ac:dyDescent="0.25">
      <c r="A25" s="25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</row>
  </sheetData>
  <phoneticPr fontId="3" type="noConversion"/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9070-9AC3-4B51-A240-90B63E50D717}">
  <dimension ref="A1:Q26"/>
  <sheetViews>
    <sheetView workbookViewId="0">
      <selection activeCell="A3" sqref="A3"/>
    </sheetView>
  </sheetViews>
  <sheetFormatPr defaultColWidth="9.140625" defaultRowHeight="15" x14ac:dyDescent="0.25"/>
  <cols>
    <col min="1" max="1" width="19.5703125" style="4" customWidth="1"/>
    <col min="2" max="15" width="7.140625" style="4" customWidth="1"/>
    <col min="16" max="17" width="10" style="4" customWidth="1"/>
    <col min="18" max="16384" width="9.140625" style="4"/>
  </cols>
  <sheetData>
    <row r="1" spans="1:17" ht="18.75" x14ac:dyDescent="0.3">
      <c r="A1" s="5" t="s">
        <v>63</v>
      </c>
    </row>
    <row r="2" spans="1:17" x14ac:dyDescent="0.25">
      <c r="A2" s="4" t="s">
        <v>30</v>
      </c>
    </row>
    <row r="3" spans="1:17" x14ac:dyDescent="0.25">
      <c r="B3" s="6"/>
    </row>
    <row r="4" spans="1:17" ht="47.25" customHeight="1" x14ac:dyDescent="0.25">
      <c r="A4" s="12" t="s">
        <v>54</v>
      </c>
      <c r="B4" s="19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1" t="s">
        <v>10</v>
      </c>
      <c r="M4" s="21" t="s">
        <v>52</v>
      </c>
      <c r="N4" s="21" t="s">
        <v>56</v>
      </c>
      <c r="O4" s="21" t="s">
        <v>62</v>
      </c>
      <c r="P4" s="22" t="s">
        <v>57</v>
      </c>
      <c r="Q4" s="23" t="s">
        <v>58</v>
      </c>
    </row>
    <row r="5" spans="1:17" x14ac:dyDescent="0.25">
      <c r="A5" s="3" t="s">
        <v>34</v>
      </c>
      <c r="B5" s="1">
        <v>17975</v>
      </c>
      <c r="C5" s="1">
        <v>17553</v>
      </c>
      <c r="D5" s="1">
        <v>16944</v>
      </c>
      <c r="E5" s="1">
        <v>16685</v>
      </c>
      <c r="F5" s="1">
        <v>16192</v>
      </c>
      <c r="G5" s="1">
        <v>16481</v>
      </c>
      <c r="H5" s="1">
        <v>16467</v>
      </c>
      <c r="I5" s="1">
        <v>16582</v>
      </c>
      <c r="J5" s="1">
        <v>16892</v>
      </c>
      <c r="K5" s="1">
        <v>17515</v>
      </c>
      <c r="L5" s="1">
        <v>17479</v>
      </c>
      <c r="M5" s="1">
        <v>17769</v>
      </c>
      <c r="N5" s="1">
        <v>18489</v>
      </c>
      <c r="O5" s="1">
        <v>18336</v>
      </c>
      <c r="P5" s="31">
        <f>(Taulukko2[[#This Row],[2023]]-Taulukko2[[#This Row],[2010]])</f>
        <v>361</v>
      </c>
      <c r="Q5" s="16">
        <f>IF(B5&gt;0,(((Taulukko2[[#This Row],[2023]]-Taulukko2[[#This Row],[2010]])/Taulukko2[[#This Row],[2010]])*100),"…")</f>
        <v>2.0083449235048678</v>
      </c>
    </row>
    <row r="6" spans="1:17" x14ac:dyDescent="0.25">
      <c r="A6" s="3" t="s">
        <v>35</v>
      </c>
      <c r="B6" s="1">
        <v>5202</v>
      </c>
      <c r="C6" s="1">
        <v>5333</v>
      </c>
      <c r="D6" s="1">
        <v>5228</v>
      </c>
      <c r="E6" s="1">
        <v>5082</v>
      </c>
      <c r="F6" s="1">
        <v>4951</v>
      </c>
      <c r="G6" s="1">
        <v>5019</v>
      </c>
      <c r="H6" s="1">
        <v>4982</v>
      </c>
      <c r="I6" s="1">
        <v>4859</v>
      </c>
      <c r="J6" s="1">
        <v>4777</v>
      </c>
      <c r="K6" s="1">
        <v>4837</v>
      </c>
      <c r="L6" s="1">
        <v>4786</v>
      </c>
      <c r="M6" s="1">
        <v>4803</v>
      </c>
      <c r="N6" s="1">
        <v>4904</v>
      </c>
      <c r="O6" s="1">
        <v>4892</v>
      </c>
      <c r="P6" s="9">
        <f>(Taulukko2[[#This Row],[2023]]-Taulukko2[[#This Row],[2010]])</f>
        <v>-310</v>
      </c>
      <c r="Q6" s="16">
        <f>IF(B6&gt;0,(((Taulukko2[[#This Row],[2023]]-Taulukko2[[#This Row],[2010]])/Taulukko2[[#This Row],[2010]])*100),"…")</f>
        <v>-5.9592464436755099</v>
      </c>
    </row>
    <row r="7" spans="1:17" x14ac:dyDescent="0.25">
      <c r="A7" s="3" t="s">
        <v>36</v>
      </c>
      <c r="B7" s="1">
        <v>2776</v>
      </c>
      <c r="C7" s="1">
        <v>2750</v>
      </c>
      <c r="D7" s="1">
        <v>2705</v>
      </c>
      <c r="E7" s="1">
        <v>2433</v>
      </c>
      <c r="F7" s="1">
        <v>2420</v>
      </c>
      <c r="G7" s="1">
        <v>2465</v>
      </c>
      <c r="H7" s="1">
        <v>2322</v>
      </c>
      <c r="I7" s="1">
        <v>2297</v>
      </c>
      <c r="J7" s="1">
        <v>2305</v>
      </c>
      <c r="K7" s="1">
        <v>2280</v>
      </c>
      <c r="L7" s="1">
        <v>2342</v>
      </c>
      <c r="M7" s="1">
        <v>2240</v>
      </c>
      <c r="N7" s="1">
        <v>2423</v>
      </c>
      <c r="O7" s="1">
        <v>2275</v>
      </c>
      <c r="P7" s="9">
        <f>(Taulukko2[[#This Row],[2023]]-Taulukko2[[#This Row],[2010]])</f>
        <v>-501</v>
      </c>
      <c r="Q7" s="16">
        <f>IF(B7&gt;0,(((Taulukko2[[#This Row],[2023]]-Taulukko2[[#This Row],[2010]])/Taulukko2[[#This Row],[2010]])*100),"…")</f>
        <v>-18.047550432276658</v>
      </c>
    </row>
    <row r="8" spans="1:17" x14ac:dyDescent="0.25">
      <c r="A8" s="3" t="s">
        <v>37</v>
      </c>
      <c r="B8" s="1">
        <v>2103</v>
      </c>
      <c r="C8" s="1">
        <v>2095</v>
      </c>
      <c r="D8" s="1">
        <v>2058</v>
      </c>
      <c r="E8" s="1">
        <v>2029</v>
      </c>
      <c r="F8" s="1">
        <v>1935</v>
      </c>
      <c r="G8" s="1">
        <v>1997</v>
      </c>
      <c r="H8" s="1">
        <v>1940</v>
      </c>
      <c r="I8" s="1">
        <v>1874</v>
      </c>
      <c r="J8" s="1">
        <v>1942</v>
      </c>
      <c r="K8" s="1">
        <v>1957</v>
      </c>
      <c r="L8" s="1">
        <v>1884</v>
      </c>
      <c r="M8" s="1">
        <v>1883</v>
      </c>
      <c r="N8" s="1">
        <v>2008</v>
      </c>
      <c r="O8" s="1">
        <v>1901</v>
      </c>
      <c r="P8" s="9">
        <f>(Taulukko2[[#This Row],[2023]]-Taulukko2[[#This Row],[2010]])</f>
        <v>-202</v>
      </c>
      <c r="Q8" s="16">
        <f>IF(B8&gt;0,(((Taulukko2[[#This Row],[2023]]-Taulukko2[[#This Row],[2010]])/Taulukko2[[#This Row],[2010]])*100),"…")</f>
        <v>-9.6053257251545414</v>
      </c>
    </row>
    <row r="9" spans="1:17" x14ac:dyDescent="0.25">
      <c r="A9" s="3" t="s">
        <v>38</v>
      </c>
      <c r="B9" s="1">
        <v>5590</v>
      </c>
      <c r="C9" s="1">
        <v>5485</v>
      </c>
      <c r="D9" s="1">
        <v>5253</v>
      </c>
      <c r="E9" s="1">
        <v>5220</v>
      </c>
      <c r="F9" s="1">
        <v>5030</v>
      </c>
      <c r="G9" s="1">
        <v>5200</v>
      </c>
      <c r="H9" s="1">
        <v>5024</v>
      </c>
      <c r="I9" s="1">
        <v>5145</v>
      </c>
      <c r="J9" s="1">
        <v>5162</v>
      </c>
      <c r="K9" s="1">
        <v>5256</v>
      </c>
      <c r="L9" s="1">
        <v>5495</v>
      </c>
      <c r="M9" s="1">
        <v>5526</v>
      </c>
      <c r="N9" s="1">
        <v>5648</v>
      </c>
      <c r="O9" s="1">
        <v>5750</v>
      </c>
      <c r="P9" s="9">
        <f>(Taulukko2[[#This Row],[2023]]-Taulukko2[[#This Row],[2010]])</f>
        <v>160</v>
      </c>
      <c r="Q9" s="16">
        <f>IF(B9&gt;0,(((Taulukko2[[#This Row],[2023]]-Taulukko2[[#This Row],[2010]])/Taulukko2[[#This Row],[2010]])*100),"…")</f>
        <v>2.8622540250447228</v>
      </c>
    </row>
    <row r="10" spans="1:17" x14ac:dyDescent="0.25">
      <c r="A10" s="3" t="s">
        <v>39</v>
      </c>
      <c r="B10" s="1">
        <v>2503</v>
      </c>
      <c r="C10" s="1">
        <v>2454</v>
      </c>
      <c r="D10" s="1">
        <v>2321</v>
      </c>
      <c r="E10" s="1">
        <v>2298</v>
      </c>
      <c r="F10" s="1">
        <v>2214</v>
      </c>
      <c r="G10" s="1">
        <v>2209</v>
      </c>
      <c r="H10" s="1">
        <v>2194</v>
      </c>
      <c r="I10" s="1">
        <v>2181</v>
      </c>
      <c r="J10" s="1">
        <v>2174</v>
      </c>
      <c r="K10" s="1">
        <v>2144</v>
      </c>
      <c r="L10" s="1">
        <v>2225</v>
      </c>
      <c r="M10" s="1">
        <v>2329</v>
      </c>
      <c r="N10" s="1">
        <v>2184</v>
      </c>
      <c r="O10" s="1">
        <v>2234</v>
      </c>
      <c r="P10" s="9">
        <f>(Taulukko2[[#This Row],[2023]]-Taulukko2[[#This Row],[2010]])</f>
        <v>-269</v>
      </c>
      <c r="Q10" s="16">
        <f>IF(B10&gt;0,(((Taulukko2[[#This Row],[2023]]-Taulukko2[[#This Row],[2010]])/Taulukko2[[#This Row],[2010]])*100),"…")</f>
        <v>-10.747103475829006</v>
      </c>
    </row>
    <row r="11" spans="1:17" x14ac:dyDescent="0.25">
      <c r="A11" s="3" t="s">
        <v>40</v>
      </c>
      <c r="B11" s="1">
        <v>2129</v>
      </c>
      <c r="C11" s="1">
        <v>2035</v>
      </c>
      <c r="D11" s="1">
        <v>1978</v>
      </c>
      <c r="E11" s="1">
        <v>1827</v>
      </c>
      <c r="F11" s="1">
        <v>1890</v>
      </c>
      <c r="G11" s="1">
        <v>1868</v>
      </c>
      <c r="H11" s="1">
        <v>1768</v>
      </c>
      <c r="I11" s="1">
        <v>1809</v>
      </c>
      <c r="J11" s="1">
        <v>1720</v>
      </c>
      <c r="K11" s="1">
        <v>1739</v>
      </c>
      <c r="L11" s="1">
        <v>1706</v>
      </c>
      <c r="M11" s="1">
        <v>1677</v>
      </c>
      <c r="N11" s="1">
        <v>1602</v>
      </c>
      <c r="O11" s="1">
        <v>1632</v>
      </c>
      <c r="P11" s="9">
        <f>(Taulukko2[[#This Row],[2023]]-Taulukko2[[#This Row],[2010]])</f>
        <v>-497</v>
      </c>
      <c r="Q11" s="16">
        <f>IF(B11&gt;0,(((Taulukko2[[#This Row],[2023]]-Taulukko2[[#This Row],[2010]])/Taulukko2[[#This Row],[2010]])*100),"…")</f>
        <v>-23.344293095349929</v>
      </c>
    </row>
    <row r="12" spans="1:17" x14ac:dyDescent="0.25">
      <c r="A12" s="3" t="s">
        <v>41</v>
      </c>
      <c r="B12" s="1">
        <v>1590</v>
      </c>
      <c r="C12" s="1">
        <v>1499</v>
      </c>
      <c r="D12" s="1">
        <v>1500</v>
      </c>
      <c r="E12" s="1">
        <v>1470</v>
      </c>
      <c r="F12" s="1">
        <v>1338</v>
      </c>
      <c r="G12" s="1">
        <v>1344</v>
      </c>
      <c r="H12" s="1">
        <v>1354</v>
      </c>
      <c r="I12" s="1">
        <v>1342</v>
      </c>
      <c r="J12" s="1">
        <v>1277</v>
      </c>
      <c r="K12" s="1">
        <v>1241</v>
      </c>
      <c r="L12" s="1">
        <v>1231</v>
      </c>
      <c r="M12" s="1">
        <v>1303</v>
      </c>
      <c r="N12" s="1">
        <v>1286</v>
      </c>
      <c r="O12" s="1">
        <v>1308</v>
      </c>
      <c r="P12" s="9">
        <f>(Taulukko2[[#This Row],[2023]]-Taulukko2[[#This Row],[2010]])</f>
        <v>-282</v>
      </c>
      <c r="Q12" s="16">
        <f>IF(B12&gt;0,(((Taulukko2[[#This Row],[2023]]-Taulukko2[[#This Row],[2010]])/Taulukko2[[#This Row],[2010]])*100),"…")</f>
        <v>-17.735849056603772</v>
      </c>
    </row>
    <row r="13" spans="1:17" x14ac:dyDescent="0.25">
      <c r="A13" s="3" t="s">
        <v>42</v>
      </c>
      <c r="B13" s="1">
        <v>1720</v>
      </c>
      <c r="C13" s="1">
        <v>1677</v>
      </c>
      <c r="D13" s="1">
        <v>1622</v>
      </c>
      <c r="E13" s="1">
        <v>1540</v>
      </c>
      <c r="F13" s="1">
        <v>1542</v>
      </c>
      <c r="G13" s="1">
        <v>1434</v>
      </c>
      <c r="H13" s="1">
        <v>1430</v>
      </c>
      <c r="I13" s="1">
        <v>1493</v>
      </c>
      <c r="J13" s="1">
        <v>1445</v>
      </c>
      <c r="K13" s="1">
        <v>1428</v>
      </c>
      <c r="L13" s="1">
        <v>1319</v>
      </c>
      <c r="M13" s="1">
        <v>1320</v>
      </c>
      <c r="N13" s="1">
        <v>1327</v>
      </c>
      <c r="O13" s="1">
        <v>1185</v>
      </c>
      <c r="P13" s="9">
        <f>(Taulukko2[[#This Row],[2023]]-Taulukko2[[#This Row],[2010]])</f>
        <v>-535</v>
      </c>
      <c r="Q13" s="16">
        <f>IF(B13&gt;0,(((Taulukko2[[#This Row],[2023]]-Taulukko2[[#This Row],[2010]])/Taulukko2[[#This Row],[2010]])*100),"…")</f>
        <v>-31.104651162790699</v>
      </c>
    </row>
    <row r="14" spans="1:17" x14ac:dyDescent="0.25">
      <c r="A14" s="10" t="s">
        <v>32</v>
      </c>
      <c r="B14" s="8">
        <v>3093</v>
      </c>
      <c r="C14" s="8">
        <v>2965</v>
      </c>
      <c r="D14" s="8">
        <v>2851</v>
      </c>
      <c r="E14" s="8">
        <v>2793</v>
      </c>
      <c r="F14" s="8">
        <v>2702</v>
      </c>
      <c r="G14" s="8">
        <v>2700</v>
      </c>
      <c r="H14" s="8">
        <v>2595</v>
      </c>
      <c r="I14" s="8">
        <v>2764</v>
      </c>
      <c r="J14" s="8">
        <v>2527</v>
      </c>
      <c r="K14" s="8">
        <v>2611</v>
      </c>
      <c r="L14" s="8">
        <v>2601</v>
      </c>
      <c r="M14" s="8">
        <v>2616</v>
      </c>
      <c r="N14" s="8">
        <v>2591</v>
      </c>
      <c r="O14" s="8">
        <v>2453</v>
      </c>
      <c r="P14" s="11">
        <f>(Taulukko2[[#This Row],[2023]]-Taulukko2[[#This Row],[2010]])</f>
        <v>-640</v>
      </c>
      <c r="Q14" s="17">
        <f>IF(B14&gt;0,(((Taulukko2[[#This Row],[2023]]-Taulukko2[[#This Row],[2010]])/Taulukko2[[#This Row],[2010]])*100),"…")</f>
        <v>-20.691884901390235</v>
      </c>
    </row>
    <row r="15" spans="1:17" x14ac:dyDescent="0.25">
      <c r="A15" s="3" t="s">
        <v>43</v>
      </c>
      <c r="B15" s="1">
        <v>1967</v>
      </c>
      <c r="C15" s="1">
        <v>1954</v>
      </c>
      <c r="D15" s="1">
        <v>1838</v>
      </c>
      <c r="E15" s="1">
        <v>1898</v>
      </c>
      <c r="F15" s="1">
        <v>1795</v>
      </c>
      <c r="G15" s="1">
        <v>1811</v>
      </c>
      <c r="H15" s="1">
        <v>1728</v>
      </c>
      <c r="I15" s="1">
        <v>1678</v>
      </c>
      <c r="J15" s="1">
        <v>1622</v>
      </c>
      <c r="K15" s="1">
        <v>1637</v>
      </c>
      <c r="L15" s="1">
        <v>1507</v>
      </c>
      <c r="M15" s="1">
        <v>1638</v>
      </c>
      <c r="N15" s="1">
        <v>1599</v>
      </c>
      <c r="O15" s="1">
        <v>1559</v>
      </c>
      <c r="P15" s="9">
        <f>(Taulukko2[[#This Row],[2023]]-Taulukko2[[#This Row],[2010]])</f>
        <v>-408</v>
      </c>
      <c r="Q15" s="16">
        <f>IF(B15&gt;0,(((Taulukko2[[#This Row],[2023]]-Taulukko2[[#This Row],[2010]])/Taulukko2[[#This Row],[2010]])*100),"…")</f>
        <v>-20.742247076766649</v>
      </c>
    </row>
    <row r="16" spans="1:17" x14ac:dyDescent="0.25">
      <c r="A16" s="3" t="s">
        <v>44</v>
      </c>
      <c r="B16" s="1">
        <v>3305</v>
      </c>
      <c r="C16" s="1">
        <v>3221</v>
      </c>
      <c r="D16" s="1">
        <v>3200</v>
      </c>
      <c r="E16" s="1">
        <v>3081</v>
      </c>
      <c r="F16" s="1">
        <v>2915</v>
      </c>
      <c r="G16" s="1">
        <v>2802</v>
      </c>
      <c r="H16" s="1">
        <v>2852</v>
      </c>
      <c r="I16" s="1">
        <v>2822</v>
      </c>
      <c r="J16" s="1">
        <v>2874</v>
      </c>
      <c r="K16" s="1">
        <v>3082</v>
      </c>
      <c r="L16" s="1">
        <v>2926</v>
      </c>
      <c r="M16" s="1">
        <v>2962</v>
      </c>
      <c r="N16" s="1">
        <v>3211</v>
      </c>
      <c r="O16" s="1">
        <v>3075</v>
      </c>
      <c r="P16" s="9">
        <f>(Taulukko2[[#This Row],[2023]]-Taulukko2[[#This Row],[2010]])</f>
        <v>-230</v>
      </c>
      <c r="Q16" s="16">
        <f>IF(B16&gt;0,(((Taulukko2[[#This Row],[2023]]-Taulukko2[[#This Row],[2010]])/Taulukko2[[#This Row],[2010]])*100),"…")</f>
        <v>-6.9591527987897122</v>
      </c>
    </row>
    <row r="17" spans="1:17" x14ac:dyDescent="0.25">
      <c r="A17" s="3" t="s">
        <v>45</v>
      </c>
      <c r="B17" s="1">
        <v>2569</v>
      </c>
      <c r="C17" s="1">
        <v>2404</v>
      </c>
      <c r="D17" s="1">
        <v>2382</v>
      </c>
      <c r="E17" s="1">
        <v>2381</v>
      </c>
      <c r="F17" s="1">
        <v>2293</v>
      </c>
      <c r="G17" s="1">
        <v>2283</v>
      </c>
      <c r="H17" s="1">
        <v>2289</v>
      </c>
      <c r="I17" s="1">
        <v>2340</v>
      </c>
      <c r="J17" s="1">
        <v>2276</v>
      </c>
      <c r="K17" s="1">
        <v>2316</v>
      </c>
      <c r="L17" s="1">
        <v>2313</v>
      </c>
      <c r="M17" s="1">
        <v>2314</v>
      </c>
      <c r="N17" s="1">
        <v>2299</v>
      </c>
      <c r="O17" s="1">
        <v>2189</v>
      </c>
      <c r="P17" s="9">
        <f>(Taulukko2[[#This Row],[2023]]-Taulukko2[[#This Row],[2010]])</f>
        <v>-380</v>
      </c>
      <c r="Q17" s="16">
        <f>IF(B17&gt;0,(((Taulukko2[[#This Row],[2023]]-Taulukko2[[#This Row],[2010]])/Taulukko2[[#This Row],[2010]])*100),"…")</f>
        <v>-14.79174776177501</v>
      </c>
    </row>
    <row r="18" spans="1:17" x14ac:dyDescent="0.25">
      <c r="A18" s="3" t="s">
        <v>46</v>
      </c>
      <c r="B18" s="1">
        <v>2161</v>
      </c>
      <c r="C18" s="1">
        <v>2140</v>
      </c>
      <c r="D18" s="1">
        <v>2069</v>
      </c>
      <c r="E18" s="1">
        <v>1935</v>
      </c>
      <c r="F18" s="1">
        <v>1984</v>
      </c>
      <c r="G18" s="1">
        <v>1855</v>
      </c>
      <c r="H18" s="1">
        <v>1939</v>
      </c>
      <c r="I18" s="1">
        <v>1876</v>
      </c>
      <c r="J18" s="1">
        <v>2117</v>
      </c>
      <c r="K18" s="1">
        <v>1947</v>
      </c>
      <c r="L18" s="1">
        <v>1907</v>
      </c>
      <c r="M18" s="1">
        <v>1966</v>
      </c>
      <c r="N18" s="1">
        <v>2062</v>
      </c>
      <c r="O18" s="1">
        <v>2027</v>
      </c>
      <c r="P18" s="9">
        <f>(Taulukko2[[#This Row],[2023]]-Taulukko2[[#This Row],[2010]])</f>
        <v>-134</v>
      </c>
      <c r="Q18" s="16">
        <f>IF(B18&gt;0,(((Taulukko2[[#This Row],[2023]]-Taulukko2[[#This Row],[2010]])/Taulukko2[[#This Row],[2010]])*100),"…")</f>
        <v>-6.2008329477093937</v>
      </c>
    </row>
    <row r="19" spans="1:17" x14ac:dyDescent="0.25">
      <c r="A19" s="3" t="s">
        <v>47</v>
      </c>
      <c r="B19" s="1">
        <v>885</v>
      </c>
      <c r="C19" s="1">
        <v>969</v>
      </c>
      <c r="D19" s="1">
        <v>869</v>
      </c>
      <c r="E19" s="1">
        <v>837</v>
      </c>
      <c r="F19" s="1">
        <v>818</v>
      </c>
      <c r="G19" s="1">
        <v>818</v>
      </c>
      <c r="H19" s="1">
        <v>715</v>
      </c>
      <c r="I19" s="1">
        <v>847</v>
      </c>
      <c r="J19" s="1">
        <v>829</v>
      </c>
      <c r="K19" s="1">
        <v>855</v>
      </c>
      <c r="L19" s="1">
        <v>746</v>
      </c>
      <c r="M19" s="1">
        <v>886</v>
      </c>
      <c r="N19" s="1">
        <v>870</v>
      </c>
      <c r="O19" s="1">
        <v>903</v>
      </c>
      <c r="P19" s="9">
        <f>(Taulukko2[[#This Row],[2023]]-Taulukko2[[#This Row],[2010]])</f>
        <v>18</v>
      </c>
      <c r="Q19" s="16">
        <f>IF(B19&gt;0,(((Taulukko2[[#This Row],[2023]]-Taulukko2[[#This Row],[2010]])/Taulukko2[[#This Row],[2010]])*100),"…")</f>
        <v>2.0338983050847457</v>
      </c>
    </row>
    <row r="20" spans="1:17" x14ac:dyDescent="0.25">
      <c r="A20" s="3" t="s">
        <v>48</v>
      </c>
      <c r="B20" s="1">
        <v>5212</v>
      </c>
      <c r="C20" s="1">
        <v>5497</v>
      </c>
      <c r="D20" s="1">
        <v>5181</v>
      </c>
      <c r="E20" s="1">
        <v>5228</v>
      </c>
      <c r="F20" s="1">
        <v>5036</v>
      </c>
      <c r="G20" s="1">
        <v>5144</v>
      </c>
      <c r="H20" s="1">
        <v>5261</v>
      </c>
      <c r="I20" s="1">
        <v>5171</v>
      </c>
      <c r="J20" s="1">
        <v>5462</v>
      </c>
      <c r="K20" s="1">
        <v>5564</v>
      </c>
      <c r="L20" s="1">
        <v>5463</v>
      </c>
      <c r="M20" s="1">
        <v>5612</v>
      </c>
      <c r="N20" s="1">
        <v>5689</v>
      </c>
      <c r="O20" s="1">
        <v>5727</v>
      </c>
      <c r="P20" s="9">
        <f>(Taulukko2[[#This Row],[2023]]-Taulukko2[[#This Row],[2010]])</f>
        <v>515</v>
      </c>
      <c r="Q20" s="16">
        <f>IF(B20&gt;0,(((Taulukko2[[#This Row],[2023]]-Taulukko2[[#This Row],[2010]])/Taulukko2[[#This Row],[2010]])*100),"…")</f>
        <v>9.8810437452033781</v>
      </c>
    </row>
    <row r="21" spans="1:17" x14ac:dyDescent="0.25">
      <c r="A21" s="3" t="s">
        <v>49</v>
      </c>
      <c r="B21" s="1">
        <v>941</v>
      </c>
      <c r="C21" s="1">
        <v>1005</v>
      </c>
      <c r="D21" s="1">
        <v>933</v>
      </c>
      <c r="E21" s="1">
        <v>810</v>
      </c>
      <c r="F21" s="1">
        <v>788</v>
      </c>
      <c r="G21" s="1">
        <v>815</v>
      </c>
      <c r="H21" s="1">
        <v>782</v>
      </c>
      <c r="I21" s="1">
        <v>768</v>
      </c>
      <c r="J21" s="1">
        <v>738</v>
      </c>
      <c r="K21" s="1">
        <v>753</v>
      </c>
      <c r="L21" s="1">
        <v>678</v>
      </c>
      <c r="M21" s="1">
        <v>751</v>
      </c>
      <c r="N21" s="1">
        <v>746</v>
      </c>
      <c r="O21" s="1">
        <v>743</v>
      </c>
      <c r="P21" s="9">
        <f>(Taulukko2[[#This Row],[2023]]-Taulukko2[[#This Row],[2010]])</f>
        <v>-198</v>
      </c>
      <c r="Q21" s="16">
        <f>IF(B21&gt;0,(((Taulukko2[[#This Row],[2023]]-Taulukko2[[#This Row],[2010]])/Taulukko2[[#This Row],[2010]])*100),"…")</f>
        <v>-21.041445270988309</v>
      </c>
    </row>
    <row r="22" spans="1:17" x14ac:dyDescent="0.25">
      <c r="A22" s="3" t="s">
        <v>50</v>
      </c>
      <c r="B22" s="1">
        <v>2343</v>
      </c>
      <c r="C22" s="1">
        <v>2125</v>
      </c>
      <c r="D22" s="1">
        <v>2084</v>
      </c>
      <c r="E22" s="1">
        <v>1998</v>
      </c>
      <c r="F22" s="1">
        <v>1969</v>
      </c>
      <c r="G22" s="1">
        <v>1925</v>
      </c>
      <c r="H22" s="1">
        <v>1935</v>
      </c>
      <c r="I22" s="1">
        <v>1845</v>
      </c>
      <c r="J22" s="1">
        <v>1839</v>
      </c>
      <c r="K22" s="1">
        <v>1804</v>
      </c>
      <c r="L22" s="1">
        <v>1808</v>
      </c>
      <c r="M22" s="1">
        <v>1780</v>
      </c>
      <c r="N22" s="1">
        <v>1822</v>
      </c>
      <c r="O22" s="1">
        <v>1812</v>
      </c>
      <c r="P22" s="9">
        <f>(Taulukko2[[#This Row],[2023]]-Taulukko2[[#This Row],[2010]])</f>
        <v>-531</v>
      </c>
      <c r="Q22" s="16">
        <f>IF(B22&gt;0,(((Taulukko2[[#This Row],[2023]]-Taulukko2[[#This Row],[2010]])/Taulukko2[[#This Row],[2010]])*100),"…")</f>
        <v>-22.663252240717028</v>
      </c>
    </row>
    <row r="23" spans="1:17" x14ac:dyDescent="0.25">
      <c r="A23" s="3" t="s">
        <v>51</v>
      </c>
      <c r="B23" s="1">
        <v>0</v>
      </c>
      <c r="C23" s="1">
        <v>0</v>
      </c>
      <c r="D23" s="1">
        <v>0</v>
      </c>
      <c r="E23" s="1">
        <v>9</v>
      </c>
      <c r="F23" s="1">
        <v>11</v>
      </c>
      <c r="G23" s="1">
        <v>17</v>
      </c>
      <c r="H23" s="1">
        <v>7</v>
      </c>
      <c r="I23" s="1">
        <v>14</v>
      </c>
      <c r="J23" s="1">
        <v>12</v>
      </c>
      <c r="K23" s="1">
        <v>14</v>
      </c>
      <c r="L23" s="1">
        <v>0</v>
      </c>
      <c r="M23" s="1">
        <v>0</v>
      </c>
      <c r="N23" s="1">
        <v>0</v>
      </c>
      <c r="O23" s="1">
        <v>0</v>
      </c>
      <c r="P23" s="9">
        <f>(Taulukko2[[#This Row],[2023]]-Taulukko2[[#This Row],[2010]])</f>
        <v>0</v>
      </c>
      <c r="Q23" s="16" t="str">
        <f>IF(B23&gt;0,(((Taulukko2[[#This Row],[2023]]-Taulukko2[[#This Row],[2010]])/Taulukko2[[#This Row],[2010]])*100),"…")</f>
        <v>…</v>
      </c>
    </row>
    <row r="24" spans="1:17" x14ac:dyDescent="0.25">
      <c r="A24" s="30" t="s">
        <v>61</v>
      </c>
      <c r="B24" s="1">
        <v>151</v>
      </c>
      <c r="C24" s="1">
        <v>33</v>
      </c>
      <c r="D24" s="1">
        <v>43</v>
      </c>
      <c r="E24" s="1">
        <v>27</v>
      </c>
      <c r="F24" s="1">
        <v>30</v>
      </c>
      <c r="G24" s="1">
        <v>37</v>
      </c>
      <c r="H24" s="1">
        <v>31</v>
      </c>
      <c r="I24" s="1">
        <v>46</v>
      </c>
      <c r="J24" s="1">
        <v>37</v>
      </c>
      <c r="K24" s="1">
        <v>52</v>
      </c>
      <c r="L24" s="1">
        <v>52</v>
      </c>
      <c r="M24" s="1">
        <v>46</v>
      </c>
      <c r="N24" s="1">
        <v>43</v>
      </c>
      <c r="O24" s="1">
        <v>46</v>
      </c>
      <c r="P24" s="9">
        <f>(Taulukko2[[#This Row],[2023]]-Taulukko2[[#This Row],[2010]])</f>
        <v>-105</v>
      </c>
      <c r="Q24" s="16">
        <f>IF(B24&gt;0,(((Taulukko2[[#This Row],[2023]]-Taulukko2[[#This Row],[2010]])/Taulukko2[[#This Row],[2010]])*100),"…")</f>
        <v>-69.536423841059602</v>
      </c>
    </row>
    <row r="25" spans="1:17" x14ac:dyDescent="0.25">
      <c r="A25" s="28" t="s">
        <v>33</v>
      </c>
      <c r="B25" s="13">
        <v>64215</v>
      </c>
      <c r="C25" s="13">
        <v>63194</v>
      </c>
      <c r="D25" s="13">
        <v>61059</v>
      </c>
      <c r="E25" s="13">
        <v>59581</v>
      </c>
      <c r="F25" s="13">
        <v>57853</v>
      </c>
      <c r="G25" s="13">
        <v>58224</v>
      </c>
      <c r="H25" s="13">
        <v>57615</v>
      </c>
      <c r="I25" s="13">
        <v>57753</v>
      </c>
      <c r="J25" s="13">
        <v>58027</v>
      </c>
      <c r="K25" s="13">
        <v>59032</v>
      </c>
      <c r="L25" s="13">
        <v>58468</v>
      </c>
      <c r="M25" s="13">
        <v>59421</v>
      </c>
      <c r="N25" s="13">
        <v>60803</v>
      </c>
      <c r="O25" s="13">
        <v>60047</v>
      </c>
      <c r="P25" s="32">
        <f>(Taulukko2[[#This Row],[2023]]-Taulukko2[[#This Row],[2010]])</f>
        <v>-4168</v>
      </c>
      <c r="Q25" s="18">
        <f>IF(B25&gt;0,(((Taulukko2[[#This Row],[2023]]-Taulukko2[[#This Row],[2010]])/Taulukko2[[#This Row],[2010]])*100),"…")</f>
        <v>-6.4906953204080047</v>
      </c>
    </row>
    <row r="26" spans="1:17" x14ac:dyDescent="0.25">
      <c r="A26" s="25" t="s">
        <v>60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9"/>
    </row>
  </sheetData>
  <phoneticPr fontId="3" type="noConversion"/>
  <printOptions gridLines="1"/>
  <pageMargins left="0" right="0" top="0" bottom="0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Pohjois-Savo</vt:lpstr>
      <vt:lpstr>Maakunnat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2024-12-03T07:25:27Z</dcterms:created>
  <dcterms:modified xsi:type="dcterms:W3CDTF">2024-12-03T07:25:29Z</dcterms:modified>
</cp:coreProperties>
</file>