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5.xml" ContentType="application/vnd.openxmlformats-officedocument.drawingml.chartshapes+xml"/>
  <Override PartName="/xl/drawings/drawing3.xml" ContentType="application/vnd.openxmlformats-officedocument.drawingml.chartshapes+xml"/>
  <Override PartName="/xl/drawings/drawing7.xml" ContentType="application/vnd.openxmlformats-officedocument.drawingml.chartshapes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8.xml" ContentType="application/vnd.openxmlformats-officedocument.spreadsheetml.table+xml"/>
  <Override PartName="/xl/tables/table7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/>
  <xr:revisionPtr revIDLastSave="73" documentId="8_{E2AD81D6-036B-4D9D-A10D-4AE25E6BCD2B}" xr6:coauthVersionLast="47" xr6:coauthVersionMax="47" xr10:uidLastSave="{A0126E27-447E-4D86-B495-40A625EB1FB1}"/>
  <bookViews>
    <workbookView xWindow="-120" yWindow="-120" windowWidth="29040" windowHeight="15840" xr2:uid="{00000000-000D-0000-FFFF-FFFF00000000}"/>
  </bookViews>
  <sheets>
    <sheet name="Kuviot" sheetId="2" r:id="rId1"/>
    <sheet name="Maakunnat toimialat" sheetId="5" r:id="rId2"/>
    <sheet name="Maakunnat toimialat 2" sheetId="6" r:id="rId3"/>
    <sheet name="Psavo toimialat" sheetId="8" r:id="rId4"/>
    <sheet name="Psavo toimialat 2" sheetId="9" r:id="rId5"/>
    <sheet name="Psavo muutos" sheetId="10" r:id="rId6"/>
    <sheet name="Psavo osuus" sheetId="11" r:id="rId7"/>
    <sheet name="Psavo seudut" sheetId="12" r:id="rId8"/>
    <sheet name="Arvonlisäys ja työlliset" sheetId="13" r:id="rId9"/>
    <sheet name="Selite" sheetId="14" r:id="rId10"/>
  </sheets>
  <definedNames>
    <definedName name="_xlnm.Print_Area" localSheetId="1">'Maakunnat toimialat'!$A$1:$Q$52</definedName>
    <definedName name="_xlnm.Print_Area" localSheetId="7">'Psavo seudut'!$A$1:$V$175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2" i="6" l="1"/>
  <c r="W43" i="9"/>
  <c r="X43" i="9"/>
  <c r="W44" i="9"/>
  <c r="X44" i="9"/>
  <c r="W45" i="9"/>
  <c r="X45" i="9"/>
  <c r="W46" i="9"/>
  <c r="X46" i="9"/>
  <c r="W47" i="9"/>
  <c r="X47" i="9"/>
  <c r="W48" i="9"/>
  <c r="X48" i="9"/>
  <c r="W49" i="9"/>
  <c r="X49" i="9"/>
  <c r="W50" i="9"/>
  <c r="X50" i="9"/>
  <c r="W51" i="9"/>
  <c r="X51" i="9"/>
  <c r="W52" i="9"/>
  <c r="X52" i="9"/>
  <c r="W53" i="9"/>
  <c r="X53" i="9"/>
  <c r="W54" i="9"/>
  <c r="X54" i="9"/>
  <c r="W55" i="9"/>
  <c r="X55" i="9"/>
  <c r="W56" i="9"/>
  <c r="X56" i="9"/>
  <c r="W57" i="9"/>
  <c r="X57" i="9"/>
  <c r="W58" i="9"/>
  <c r="X58" i="9"/>
  <c r="W59" i="9"/>
  <c r="X59" i="9"/>
  <c r="W60" i="9"/>
  <c r="X60" i="9"/>
  <c r="W61" i="9"/>
  <c r="X61" i="9"/>
  <c r="W62" i="9"/>
  <c r="X62" i="9"/>
  <c r="W63" i="9"/>
  <c r="X63" i="9"/>
  <c r="W64" i="9"/>
  <c r="X64" i="9"/>
  <c r="W65" i="9"/>
  <c r="X65" i="9"/>
  <c r="W66" i="9"/>
  <c r="X66" i="9"/>
  <c r="W67" i="9"/>
  <c r="X67" i="9"/>
  <c r="W68" i="9"/>
  <c r="X68" i="9"/>
  <c r="W69" i="9"/>
  <c r="X69" i="9"/>
  <c r="W70" i="9"/>
  <c r="X70" i="9"/>
  <c r="W71" i="9"/>
  <c r="X71" i="9"/>
  <c r="W72" i="9"/>
  <c r="X72" i="9"/>
  <c r="W42" i="9"/>
  <c r="X42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55" i="9"/>
  <c r="V56" i="9"/>
  <c r="V57" i="9"/>
  <c r="V58" i="9"/>
  <c r="V59" i="9"/>
  <c r="V60" i="9"/>
  <c r="V61" i="9"/>
  <c r="V62" i="9"/>
  <c r="V63" i="9"/>
  <c r="V64" i="9"/>
  <c r="V65" i="9"/>
  <c r="V66" i="9"/>
  <c r="V67" i="9"/>
  <c r="V68" i="9"/>
  <c r="V69" i="9"/>
  <c r="V70" i="9"/>
  <c r="V71" i="9"/>
  <c r="V72" i="9"/>
  <c r="G7" i="13"/>
  <c r="W5" i="10"/>
  <c r="W6" i="10"/>
  <c r="W7" i="10"/>
  <c r="W8" i="10"/>
  <c r="W9" i="10"/>
  <c r="W10" i="10"/>
  <c r="W11" i="10"/>
  <c r="W12" i="10"/>
  <c r="W13" i="10"/>
  <c r="W14" i="10"/>
  <c r="W15" i="10"/>
  <c r="W16" i="10"/>
  <c r="W17" i="10"/>
  <c r="W18" i="10"/>
  <c r="W19" i="10"/>
  <c r="W20" i="10"/>
  <c r="W21" i="10"/>
  <c r="W22" i="10"/>
  <c r="W23" i="10"/>
  <c r="W24" i="10"/>
  <c r="W25" i="10"/>
  <c r="W26" i="10"/>
  <c r="W27" i="10"/>
  <c r="W28" i="10"/>
  <c r="W29" i="10"/>
  <c r="W30" i="10"/>
  <c r="W31" i="10"/>
  <c r="W32" i="10"/>
  <c r="W33" i="10"/>
  <c r="W34" i="10"/>
  <c r="W35" i="10"/>
  <c r="V5" i="10"/>
  <c r="V6" i="10"/>
  <c r="V7" i="10"/>
  <c r="V8" i="10"/>
  <c r="V9" i="10"/>
  <c r="V10" i="10"/>
  <c r="V11" i="10"/>
  <c r="V12" i="10"/>
  <c r="V13" i="10"/>
  <c r="V14" i="10"/>
  <c r="V15" i="10"/>
  <c r="V16" i="10"/>
  <c r="V17" i="10"/>
  <c r="V18" i="10"/>
  <c r="V19" i="10"/>
  <c r="V20" i="10"/>
  <c r="V21" i="10"/>
  <c r="V22" i="10"/>
  <c r="V23" i="10"/>
  <c r="V24" i="10"/>
  <c r="V25" i="10"/>
  <c r="V26" i="10"/>
  <c r="V27" i="10"/>
  <c r="V28" i="10"/>
  <c r="V29" i="10"/>
  <c r="V30" i="10"/>
  <c r="V31" i="10"/>
  <c r="V32" i="10"/>
  <c r="V33" i="10"/>
  <c r="V34" i="10"/>
  <c r="V35" i="10"/>
  <c r="C43" i="6"/>
  <c r="D25" i="13"/>
  <c r="U5" i="10"/>
  <c r="U6" i="10"/>
  <c r="U7" i="10"/>
  <c r="U8" i="10"/>
  <c r="U9" i="10"/>
  <c r="U10" i="10"/>
  <c r="U11" i="10"/>
  <c r="U12" i="10"/>
  <c r="U13" i="10"/>
  <c r="U14" i="10"/>
  <c r="U15" i="10"/>
  <c r="U16" i="10"/>
  <c r="U17" i="10"/>
  <c r="U18" i="10"/>
  <c r="U19" i="10"/>
  <c r="U20" i="10"/>
  <c r="U21" i="10"/>
  <c r="U22" i="10"/>
  <c r="U23" i="10"/>
  <c r="U24" i="10"/>
  <c r="U25" i="10"/>
  <c r="U26" i="10"/>
  <c r="U27" i="10"/>
  <c r="U28" i="10"/>
  <c r="U29" i="10"/>
  <c r="U30" i="10"/>
  <c r="U31" i="10"/>
  <c r="U32" i="10"/>
  <c r="U33" i="10"/>
  <c r="U34" i="10"/>
  <c r="U35" i="10"/>
  <c r="G8" i="13"/>
  <c r="G9" i="13"/>
  <c r="G11" i="13"/>
  <c r="G10" i="13"/>
  <c r="G12" i="13"/>
  <c r="G15" i="13"/>
  <c r="G14" i="13"/>
  <c r="G18" i="13"/>
  <c r="G13" i="13"/>
  <c r="G16" i="13"/>
  <c r="G23" i="13"/>
  <c r="G17" i="13"/>
  <c r="G28" i="13"/>
  <c r="G20" i="13"/>
  <c r="G22" i="13"/>
  <c r="G19" i="13"/>
  <c r="G24" i="13"/>
  <c r="G25" i="13"/>
  <c r="G26" i="13"/>
  <c r="G27" i="13"/>
  <c r="G21" i="13"/>
  <c r="G29" i="13"/>
  <c r="G31" i="13"/>
  <c r="G32" i="13"/>
  <c r="G33" i="13"/>
  <c r="G34" i="13"/>
  <c r="G30" i="13"/>
  <c r="G35" i="13"/>
  <c r="G37" i="13"/>
  <c r="G36" i="13"/>
  <c r="C42" i="9" l="1"/>
  <c r="B42" i="9"/>
  <c r="N10" i="8"/>
  <c r="N21" i="8"/>
  <c r="N19" i="8"/>
  <c r="N24" i="8"/>
  <c r="N27" i="8"/>
  <c r="N28" i="8"/>
  <c r="N31" i="8"/>
  <c r="B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B49" i="6"/>
  <c r="C49" i="6"/>
  <c r="D49" i="6"/>
  <c r="E49" i="6"/>
  <c r="F49" i="6"/>
  <c r="G49" i="6"/>
  <c r="H49" i="6"/>
  <c r="I49" i="6"/>
  <c r="J49" i="6"/>
  <c r="K49" i="6"/>
  <c r="L49" i="6"/>
  <c r="M49" i="6"/>
  <c r="N49" i="6"/>
  <c r="O49" i="6"/>
  <c r="P49" i="6"/>
  <c r="Q49" i="6"/>
  <c r="R49" i="6"/>
  <c r="S49" i="6"/>
  <c r="T49" i="6"/>
  <c r="U49" i="6"/>
  <c r="V49" i="6"/>
  <c r="B50" i="6"/>
  <c r="C50" i="6"/>
  <c r="D50" i="6"/>
  <c r="E50" i="6"/>
  <c r="F50" i="6"/>
  <c r="G50" i="6"/>
  <c r="H50" i="6"/>
  <c r="I50" i="6"/>
  <c r="J50" i="6"/>
  <c r="K50" i="6"/>
  <c r="L50" i="6"/>
  <c r="M50" i="6"/>
  <c r="N50" i="6"/>
  <c r="O50" i="6"/>
  <c r="P50" i="6"/>
  <c r="Q50" i="6"/>
  <c r="R50" i="6"/>
  <c r="S50" i="6"/>
  <c r="T50" i="6"/>
  <c r="U50" i="6"/>
  <c r="V50" i="6"/>
  <c r="B51" i="6"/>
  <c r="C51" i="6"/>
  <c r="D51" i="6"/>
  <c r="E51" i="6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T51" i="6"/>
  <c r="U51" i="6"/>
  <c r="V51" i="6"/>
  <c r="B52" i="6"/>
  <c r="C52" i="6"/>
  <c r="D52" i="6"/>
  <c r="E52" i="6"/>
  <c r="F52" i="6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V52" i="6"/>
  <c r="B53" i="6"/>
  <c r="C53" i="6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V53" i="6"/>
  <c r="B54" i="6"/>
  <c r="C54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V54" i="6"/>
  <c r="B55" i="6"/>
  <c r="C55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V55" i="6"/>
  <c r="B56" i="6"/>
  <c r="C56" i="6"/>
  <c r="D56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S56" i="6"/>
  <c r="T56" i="6"/>
  <c r="U56" i="6"/>
  <c r="V56" i="6"/>
  <c r="B57" i="6"/>
  <c r="C57" i="6"/>
  <c r="D57" i="6"/>
  <c r="E57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T57" i="6"/>
  <c r="U57" i="6"/>
  <c r="V57" i="6"/>
  <c r="B58" i="6"/>
  <c r="C58" i="6"/>
  <c r="D58" i="6"/>
  <c r="E58" i="6"/>
  <c r="F58" i="6"/>
  <c r="G58" i="6"/>
  <c r="H58" i="6"/>
  <c r="I58" i="6"/>
  <c r="J58" i="6"/>
  <c r="K58" i="6"/>
  <c r="L58" i="6"/>
  <c r="M58" i="6"/>
  <c r="N58" i="6"/>
  <c r="O58" i="6"/>
  <c r="P58" i="6"/>
  <c r="Q58" i="6"/>
  <c r="R58" i="6"/>
  <c r="S58" i="6"/>
  <c r="T58" i="6"/>
  <c r="U58" i="6"/>
  <c r="V58" i="6"/>
  <c r="B59" i="6"/>
  <c r="C59" i="6"/>
  <c r="D59" i="6"/>
  <c r="E59" i="6"/>
  <c r="F59" i="6"/>
  <c r="G59" i="6"/>
  <c r="H59" i="6"/>
  <c r="I59" i="6"/>
  <c r="J59" i="6"/>
  <c r="K59" i="6"/>
  <c r="L59" i="6"/>
  <c r="M59" i="6"/>
  <c r="N59" i="6"/>
  <c r="O59" i="6"/>
  <c r="P59" i="6"/>
  <c r="Q59" i="6"/>
  <c r="R59" i="6"/>
  <c r="S59" i="6"/>
  <c r="T59" i="6"/>
  <c r="U59" i="6"/>
  <c r="V59" i="6"/>
  <c r="B60" i="6"/>
  <c r="C60" i="6"/>
  <c r="D60" i="6"/>
  <c r="E60" i="6"/>
  <c r="F60" i="6"/>
  <c r="G60" i="6"/>
  <c r="H60" i="6"/>
  <c r="I60" i="6"/>
  <c r="J60" i="6"/>
  <c r="K60" i="6"/>
  <c r="L60" i="6"/>
  <c r="M60" i="6"/>
  <c r="N60" i="6"/>
  <c r="O60" i="6"/>
  <c r="P60" i="6"/>
  <c r="Q60" i="6"/>
  <c r="R60" i="6"/>
  <c r="S60" i="6"/>
  <c r="T60" i="6"/>
  <c r="U60" i="6"/>
  <c r="V60" i="6"/>
  <c r="B61" i="6"/>
  <c r="C61" i="6"/>
  <c r="D61" i="6"/>
  <c r="E61" i="6"/>
  <c r="F61" i="6"/>
  <c r="G61" i="6"/>
  <c r="H61" i="6"/>
  <c r="I61" i="6"/>
  <c r="J61" i="6"/>
  <c r="K61" i="6"/>
  <c r="L61" i="6"/>
  <c r="M61" i="6"/>
  <c r="N61" i="6"/>
  <c r="O61" i="6"/>
  <c r="P61" i="6"/>
  <c r="Q61" i="6"/>
  <c r="R61" i="6"/>
  <c r="S61" i="6"/>
  <c r="T61" i="6"/>
  <c r="U61" i="6"/>
  <c r="V61" i="6"/>
  <c r="B62" i="6"/>
  <c r="C62" i="6"/>
  <c r="D62" i="6"/>
  <c r="E62" i="6"/>
  <c r="F62" i="6"/>
  <c r="G62" i="6"/>
  <c r="H62" i="6"/>
  <c r="I62" i="6"/>
  <c r="J62" i="6"/>
  <c r="K62" i="6"/>
  <c r="L62" i="6"/>
  <c r="M62" i="6"/>
  <c r="N62" i="6"/>
  <c r="O62" i="6"/>
  <c r="P62" i="6"/>
  <c r="Q62" i="6"/>
  <c r="R62" i="6"/>
  <c r="S62" i="6"/>
  <c r="T62" i="6"/>
  <c r="U62" i="6"/>
  <c r="V62" i="6"/>
  <c r="B63" i="6"/>
  <c r="C63" i="6"/>
  <c r="D63" i="6"/>
  <c r="E63" i="6"/>
  <c r="F63" i="6"/>
  <c r="G63" i="6"/>
  <c r="H63" i="6"/>
  <c r="I63" i="6"/>
  <c r="J63" i="6"/>
  <c r="K63" i="6"/>
  <c r="L63" i="6"/>
  <c r="M63" i="6"/>
  <c r="N63" i="6"/>
  <c r="O63" i="6"/>
  <c r="P63" i="6"/>
  <c r="Q63" i="6"/>
  <c r="R63" i="6"/>
  <c r="S63" i="6"/>
  <c r="T63" i="6"/>
  <c r="U63" i="6"/>
  <c r="V63" i="6"/>
  <c r="B64" i="6"/>
  <c r="C64" i="6"/>
  <c r="D64" i="6"/>
  <c r="E64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U64" i="6"/>
  <c r="V64" i="6"/>
  <c r="B65" i="6"/>
  <c r="C65" i="6"/>
  <c r="D65" i="6"/>
  <c r="E65" i="6"/>
  <c r="F65" i="6"/>
  <c r="G65" i="6"/>
  <c r="H65" i="6"/>
  <c r="I65" i="6"/>
  <c r="J65" i="6"/>
  <c r="K65" i="6"/>
  <c r="L65" i="6"/>
  <c r="M65" i="6"/>
  <c r="N65" i="6"/>
  <c r="O65" i="6"/>
  <c r="P65" i="6"/>
  <c r="Q65" i="6"/>
  <c r="R65" i="6"/>
  <c r="S65" i="6"/>
  <c r="T65" i="6"/>
  <c r="U65" i="6"/>
  <c r="V65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V66" i="6"/>
  <c r="B6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V67" i="6"/>
  <c r="B68" i="6"/>
  <c r="C68" i="6"/>
  <c r="D68" i="6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T68" i="6"/>
  <c r="U68" i="6"/>
  <c r="V68" i="6"/>
  <c r="B69" i="6"/>
  <c r="C69" i="6"/>
  <c r="D69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T69" i="6"/>
  <c r="U69" i="6"/>
  <c r="V69" i="6"/>
  <c r="B70" i="6"/>
  <c r="C70" i="6"/>
  <c r="D70" i="6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T70" i="6"/>
  <c r="U70" i="6"/>
  <c r="V70" i="6"/>
  <c r="B71" i="6"/>
  <c r="C71" i="6"/>
  <c r="D71" i="6"/>
  <c r="E71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S71" i="6"/>
  <c r="T71" i="6"/>
  <c r="U71" i="6"/>
  <c r="V71" i="6"/>
  <c r="B72" i="6"/>
  <c r="C72" i="6"/>
  <c r="D72" i="6"/>
  <c r="E72" i="6"/>
  <c r="F72" i="6"/>
  <c r="G72" i="6"/>
  <c r="H72" i="6"/>
  <c r="I72" i="6"/>
  <c r="J72" i="6"/>
  <c r="K72" i="6"/>
  <c r="L72" i="6"/>
  <c r="M72" i="6"/>
  <c r="N72" i="6"/>
  <c r="O72" i="6"/>
  <c r="P72" i="6"/>
  <c r="Q72" i="6"/>
  <c r="R72" i="6"/>
  <c r="S72" i="6"/>
  <c r="T72" i="6"/>
  <c r="U72" i="6"/>
  <c r="V72" i="6"/>
  <c r="C42" i="6"/>
  <c r="D42" i="6"/>
  <c r="E42" i="6"/>
  <c r="F42" i="6"/>
  <c r="G42" i="6"/>
  <c r="H42" i="6"/>
  <c r="I42" i="6"/>
  <c r="J42" i="6"/>
  <c r="K42" i="6"/>
  <c r="M42" i="6"/>
  <c r="N42" i="6"/>
  <c r="O42" i="6"/>
  <c r="P42" i="6"/>
  <c r="Q42" i="6"/>
  <c r="R42" i="6"/>
  <c r="S42" i="6"/>
  <c r="T42" i="6"/>
  <c r="U42" i="6"/>
  <c r="V42" i="6"/>
  <c r="B42" i="6"/>
  <c r="M41" i="5"/>
  <c r="M45" i="5"/>
  <c r="M49" i="5"/>
  <c r="M50" i="5"/>
  <c r="L42" i="5"/>
  <c r="L46" i="5"/>
  <c r="L50" i="5"/>
  <c r="L13" i="5"/>
  <c r="L21" i="5"/>
  <c r="M9" i="5"/>
  <c r="M17" i="5"/>
  <c r="M25" i="5"/>
  <c r="E7" i="5"/>
  <c r="F7" i="5"/>
  <c r="E8" i="5"/>
  <c r="F8" i="5"/>
  <c r="E9" i="5"/>
  <c r="F9" i="5"/>
  <c r="E10" i="5"/>
  <c r="F10" i="5"/>
  <c r="E11" i="5"/>
  <c r="F11" i="5"/>
  <c r="E12" i="5"/>
  <c r="F12" i="5"/>
  <c r="E13" i="5"/>
  <c r="F13" i="5"/>
  <c r="E14" i="5"/>
  <c r="F14" i="5"/>
  <c r="E15" i="5"/>
  <c r="F15" i="5"/>
  <c r="E16" i="5"/>
  <c r="F16" i="5"/>
  <c r="E17" i="5"/>
  <c r="F17" i="5"/>
  <c r="E18" i="5"/>
  <c r="F18" i="5"/>
  <c r="E19" i="5"/>
  <c r="F19" i="5"/>
  <c r="E20" i="5"/>
  <c r="F20" i="5"/>
  <c r="E21" i="5"/>
  <c r="F21" i="5"/>
  <c r="E22" i="5"/>
  <c r="F22" i="5"/>
  <c r="E23" i="5"/>
  <c r="F23" i="5"/>
  <c r="E24" i="5"/>
  <c r="F24" i="5"/>
  <c r="E25" i="5"/>
  <c r="F25" i="5"/>
  <c r="E26" i="5"/>
  <c r="E27" i="5"/>
  <c r="F27" i="5"/>
  <c r="M7" i="5"/>
  <c r="M8" i="5"/>
  <c r="M10" i="5"/>
  <c r="M11" i="5"/>
  <c r="M12" i="5"/>
  <c r="M13" i="5"/>
  <c r="M14" i="5"/>
  <c r="M15" i="5"/>
  <c r="M16" i="5"/>
  <c r="M18" i="5"/>
  <c r="M19" i="5"/>
  <c r="M20" i="5"/>
  <c r="M21" i="5"/>
  <c r="M22" i="5"/>
  <c r="M23" i="5"/>
  <c r="M24" i="5"/>
  <c r="M27" i="5"/>
  <c r="L7" i="5"/>
  <c r="L8" i="5"/>
  <c r="L9" i="5"/>
  <c r="L10" i="5"/>
  <c r="L11" i="5"/>
  <c r="L12" i="5"/>
  <c r="L14" i="5"/>
  <c r="L15" i="5"/>
  <c r="L16" i="5"/>
  <c r="L17" i="5"/>
  <c r="L18" i="5"/>
  <c r="L19" i="5"/>
  <c r="L20" i="5"/>
  <c r="L22" i="5"/>
  <c r="L23" i="5"/>
  <c r="L24" i="5"/>
  <c r="L25" i="5"/>
  <c r="L27" i="5"/>
  <c r="D8" i="13"/>
  <c r="D9" i="13"/>
  <c r="D11" i="13"/>
  <c r="D10" i="13"/>
  <c r="D12" i="13"/>
  <c r="D15" i="13"/>
  <c r="D14" i="13"/>
  <c r="D18" i="13"/>
  <c r="D13" i="13"/>
  <c r="D16" i="13"/>
  <c r="D23" i="13"/>
  <c r="D17" i="13"/>
  <c r="D28" i="13"/>
  <c r="D20" i="13"/>
  <c r="D22" i="13"/>
  <c r="D19" i="13"/>
  <c r="D24" i="13"/>
  <c r="D26" i="13"/>
  <c r="D27" i="13"/>
  <c r="D21" i="13"/>
  <c r="D29" i="13"/>
  <c r="D31" i="13"/>
  <c r="D32" i="13"/>
  <c r="D33" i="13"/>
  <c r="D34" i="13"/>
  <c r="D30" i="13"/>
  <c r="D35" i="13"/>
  <c r="D37" i="13"/>
  <c r="D36" i="13"/>
  <c r="D7" i="13"/>
  <c r="C5" i="10"/>
  <c r="D5" i="10"/>
  <c r="E5" i="10"/>
  <c r="F5" i="10"/>
  <c r="G5" i="10"/>
  <c r="H5" i="10"/>
  <c r="I5" i="10"/>
  <c r="J5" i="10"/>
  <c r="K5" i="10"/>
  <c r="L5" i="10"/>
  <c r="M5" i="10"/>
  <c r="N5" i="10"/>
  <c r="O5" i="10"/>
  <c r="P5" i="10"/>
  <c r="Q5" i="10"/>
  <c r="R5" i="10"/>
  <c r="S5" i="10"/>
  <c r="T5" i="10"/>
  <c r="C6" i="10"/>
  <c r="D6" i="10"/>
  <c r="E6" i="10"/>
  <c r="F6" i="10"/>
  <c r="G6" i="10"/>
  <c r="H6" i="10"/>
  <c r="I6" i="10"/>
  <c r="J6" i="10"/>
  <c r="K6" i="10"/>
  <c r="L6" i="10"/>
  <c r="M6" i="10"/>
  <c r="N6" i="10"/>
  <c r="O6" i="10"/>
  <c r="P6" i="10"/>
  <c r="Q6" i="10"/>
  <c r="R6" i="10"/>
  <c r="S6" i="10"/>
  <c r="T6" i="10"/>
  <c r="C7" i="10"/>
  <c r="D7" i="10"/>
  <c r="E7" i="10"/>
  <c r="F7" i="10"/>
  <c r="G7" i="10"/>
  <c r="H7" i="10"/>
  <c r="I7" i="10"/>
  <c r="J7" i="10"/>
  <c r="K7" i="10"/>
  <c r="L7" i="10"/>
  <c r="M7" i="10"/>
  <c r="N7" i="10"/>
  <c r="O7" i="10"/>
  <c r="P7" i="10"/>
  <c r="Q7" i="10"/>
  <c r="R7" i="10"/>
  <c r="S7" i="10"/>
  <c r="T7" i="10"/>
  <c r="C8" i="10"/>
  <c r="D8" i="10"/>
  <c r="E8" i="10"/>
  <c r="F8" i="10"/>
  <c r="G8" i="10"/>
  <c r="H8" i="10"/>
  <c r="I8" i="10"/>
  <c r="J8" i="10"/>
  <c r="K8" i="10"/>
  <c r="L8" i="10"/>
  <c r="M8" i="10"/>
  <c r="N8" i="10"/>
  <c r="O8" i="10"/>
  <c r="P8" i="10"/>
  <c r="Q8" i="10"/>
  <c r="R8" i="10"/>
  <c r="S8" i="10"/>
  <c r="T8" i="10"/>
  <c r="C9" i="10"/>
  <c r="D9" i="10"/>
  <c r="E9" i="10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T9" i="10"/>
  <c r="C10" i="10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C11" i="10"/>
  <c r="D11" i="10"/>
  <c r="E11" i="10"/>
  <c r="F11" i="10"/>
  <c r="G11" i="10"/>
  <c r="H11" i="10"/>
  <c r="I11" i="10"/>
  <c r="J11" i="10"/>
  <c r="K11" i="10"/>
  <c r="L11" i="10"/>
  <c r="M11" i="10"/>
  <c r="N11" i="10"/>
  <c r="O11" i="10"/>
  <c r="P11" i="10"/>
  <c r="Q11" i="10"/>
  <c r="R11" i="10"/>
  <c r="S11" i="10"/>
  <c r="T11" i="10"/>
  <c r="C12" i="10"/>
  <c r="D12" i="10"/>
  <c r="E12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T12" i="10"/>
  <c r="C13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T13" i="10"/>
  <c r="C14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T14" i="10"/>
  <c r="C15" i="10"/>
  <c r="D15" i="10"/>
  <c r="E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R15" i="10"/>
  <c r="S15" i="10"/>
  <c r="T15" i="10"/>
  <c r="C16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C17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C18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R18" i="10"/>
  <c r="S18" i="10"/>
  <c r="T18" i="10"/>
  <c r="C19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R19" i="10"/>
  <c r="S19" i="10"/>
  <c r="T19" i="10"/>
  <c r="C20" i="10"/>
  <c r="D20" i="10"/>
  <c r="E20" i="10"/>
  <c r="F20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C21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R21" i="10"/>
  <c r="S21" i="10"/>
  <c r="T21" i="10"/>
  <c r="C22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R22" i="10"/>
  <c r="S22" i="10"/>
  <c r="T22" i="10"/>
  <c r="C23" i="10"/>
  <c r="D23" i="10"/>
  <c r="E23" i="10"/>
  <c r="F23" i="10"/>
  <c r="G23" i="10"/>
  <c r="H23" i="10"/>
  <c r="I23" i="10"/>
  <c r="J23" i="10"/>
  <c r="K23" i="10"/>
  <c r="L23" i="10"/>
  <c r="M23" i="10"/>
  <c r="N23" i="10"/>
  <c r="O23" i="10"/>
  <c r="P23" i="10"/>
  <c r="Q23" i="10"/>
  <c r="R23" i="10"/>
  <c r="S23" i="10"/>
  <c r="T23" i="10"/>
  <c r="C24" i="10"/>
  <c r="D24" i="10"/>
  <c r="E24" i="10"/>
  <c r="F24" i="10"/>
  <c r="G24" i="10"/>
  <c r="H24" i="10"/>
  <c r="I24" i="10"/>
  <c r="J24" i="10"/>
  <c r="K24" i="10"/>
  <c r="L24" i="10"/>
  <c r="M24" i="10"/>
  <c r="N24" i="10"/>
  <c r="O24" i="10"/>
  <c r="P24" i="10"/>
  <c r="Q24" i="10"/>
  <c r="R24" i="10"/>
  <c r="S24" i="10"/>
  <c r="T24" i="10"/>
  <c r="C25" i="10"/>
  <c r="D25" i="10"/>
  <c r="E25" i="10"/>
  <c r="F25" i="10"/>
  <c r="G25" i="10"/>
  <c r="H25" i="10"/>
  <c r="I25" i="10"/>
  <c r="J25" i="10"/>
  <c r="K25" i="10"/>
  <c r="L25" i="10"/>
  <c r="M25" i="10"/>
  <c r="N25" i="10"/>
  <c r="O25" i="10"/>
  <c r="P25" i="10"/>
  <c r="Q25" i="10"/>
  <c r="R25" i="10"/>
  <c r="S25" i="10"/>
  <c r="T25" i="10"/>
  <c r="C26" i="10"/>
  <c r="D26" i="10"/>
  <c r="E26" i="10"/>
  <c r="F26" i="10"/>
  <c r="G26" i="10"/>
  <c r="H26" i="10"/>
  <c r="I26" i="10"/>
  <c r="J26" i="10"/>
  <c r="K26" i="10"/>
  <c r="L26" i="10"/>
  <c r="M26" i="10"/>
  <c r="N26" i="10"/>
  <c r="O26" i="10"/>
  <c r="P26" i="10"/>
  <c r="Q26" i="10"/>
  <c r="R26" i="10"/>
  <c r="S26" i="10"/>
  <c r="T26" i="10"/>
  <c r="C27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R27" i="10"/>
  <c r="S27" i="10"/>
  <c r="T27" i="10"/>
  <c r="C28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C29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P29" i="10"/>
  <c r="Q29" i="10"/>
  <c r="R29" i="10"/>
  <c r="S29" i="10"/>
  <c r="T29" i="10"/>
  <c r="C30" i="10"/>
  <c r="D30" i="10"/>
  <c r="E30" i="10"/>
  <c r="F30" i="10"/>
  <c r="G30" i="10"/>
  <c r="H30" i="10"/>
  <c r="I30" i="10"/>
  <c r="J30" i="10"/>
  <c r="K30" i="10"/>
  <c r="L30" i="10"/>
  <c r="M30" i="10"/>
  <c r="N30" i="10"/>
  <c r="O30" i="10"/>
  <c r="P30" i="10"/>
  <c r="Q30" i="10"/>
  <c r="R30" i="10"/>
  <c r="S30" i="10"/>
  <c r="T30" i="10"/>
  <c r="C31" i="10"/>
  <c r="D31" i="10"/>
  <c r="E31" i="10"/>
  <c r="F31" i="10"/>
  <c r="G31" i="10"/>
  <c r="H31" i="10"/>
  <c r="I31" i="10"/>
  <c r="J31" i="10"/>
  <c r="K31" i="10"/>
  <c r="L31" i="10"/>
  <c r="M31" i="10"/>
  <c r="N31" i="10"/>
  <c r="O31" i="10"/>
  <c r="P31" i="10"/>
  <c r="Q31" i="10"/>
  <c r="R31" i="10"/>
  <c r="S31" i="10"/>
  <c r="T31" i="10"/>
  <c r="C32" i="10"/>
  <c r="D32" i="10"/>
  <c r="E32" i="10"/>
  <c r="F32" i="10"/>
  <c r="G32" i="10"/>
  <c r="H32" i="10"/>
  <c r="I32" i="10"/>
  <c r="J32" i="10"/>
  <c r="K32" i="10"/>
  <c r="L32" i="10"/>
  <c r="M32" i="10"/>
  <c r="N32" i="10"/>
  <c r="O32" i="10"/>
  <c r="P32" i="10"/>
  <c r="Q32" i="10"/>
  <c r="R32" i="10"/>
  <c r="S32" i="10"/>
  <c r="T32" i="10"/>
  <c r="C33" i="10"/>
  <c r="D33" i="10"/>
  <c r="E33" i="10"/>
  <c r="F33" i="10"/>
  <c r="G33" i="10"/>
  <c r="H33" i="10"/>
  <c r="I33" i="10"/>
  <c r="J33" i="10"/>
  <c r="K33" i="10"/>
  <c r="L33" i="10"/>
  <c r="M33" i="10"/>
  <c r="N33" i="10"/>
  <c r="O33" i="10"/>
  <c r="P33" i="10"/>
  <c r="Q33" i="10"/>
  <c r="R33" i="10"/>
  <c r="S33" i="10"/>
  <c r="T33" i="10"/>
  <c r="C34" i="10"/>
  <c r="D34" i="10"/>
  <c r="E34" i="10"/>
  <c r="F34" i="10"/>
  <c r="G34" i="10"/>
  <c r="H34" i="10"/>
  <c r="I34" i="10"/>
  <c r="J34" i="10"/>
  <c r="K34" i="10"/>
  <c r="L34" i="10"/>
  <c r="M34" i="10"/>
  <c r="N34" i="10"/>
  <c r="O34" i="10"/>
  <c r="P34" i="10"/>
  <c r="Q34" i="10"/>
  <c r="R34" i="10"/>
  <c r="S34" i="10"/>
  <c r="T34" i="10"/>
  <c r="C35" i="10"/>
  <c r="D35" i="10"/>
  <c r="E35" i="10"/>
  <c r="F35" i="10"/>
  <c r="G35" i="10"/>
  <c r="H35" i="10"/>
  <c r="I35" i="10"/>
  <c r="J35" i="10"/>
  <c r="K35" i="10"/>
  <c r="L35" i="10"/>
  <c r="M35" i="10"/>
  <c r="N35" i="10"/>
  <c r="O35" i="10"/>
  <c r="P35" i="10"/>
  <c r="Q35" i="10"/>
  <c r="R35" i="10"/>
  <c r="S35" i="10"/>
  <c r="T3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5" i="10"/>
  <c r="U42" i="9"/>
  <c r="N6" i="8"/>
  <c r="N7" i="8"/>
  <c r="N8" i="8"/>
  <c r="N9" i="8"/>
  <c r="N11" i="8"/>
  <c r="N13" i="8"/>
  <c r="N14" i="8"/>
  <c r="N18" i="8"/>
  <c r="N12" i="8"/>
  <c r="N15" i="8"/>
  <c r="N16" i="8"/>
  <c r="N17" i="8"/>
  <c r="N20" i="8"/>
  <c r="N23" i="8"/>
  <c r="N25" i="8"/>
  <c r="N26" i="8"/>
  <c r="N22" i="8"/>
  <c r="N29" i="8"/>
  <c r="N30" i="8"/>
  <c r="N32" i="8"/>
  <c r="N33" i="8"/>
  <c r="N34" i="8"/>
  <c r="N35" i="8"/>
  <c r="M32" i="5"/>
  <c r="M33" i="5"/>
  <c r="M34" i="5"/>
  <c r="M35" i="5"/>
  <c r="M36" i="5"/>
  <c r="M37" i="5"/>
  <c r="M38" i="5"/>
  <c r="M39" i="5"/>
  <c r="M40" i="5"/>
  <c r="M42" i="5"/>
  <c r="M43" i="5"/>
  <c r="M44" i="5"/>
  <c r="M46" i="5"/>
  <c r="M47" i="5"/>
  <c r="M48" i="5"/>
  <c r="M52" i="5"/>
  <c r="L32" i="5"/>
  <c r="L33" i="5"/>
  <c r="L34" i="5"/>
  <c r="L35" i="5"/>
  <c r="L36" i="5"/>
  <c r="L37" i="5"/>
  <c r="L38" i="5"/>
  <c r="L39" i="5"/>
  <c r="L40" i="5"/>
  <c r="L41" i="5"/>
  <c r="L43" i="5"/>
  <c r="L44" i="5"/>
  <c r="L45" i="5"/>
  <c r="L47" i="5"/>
  <c r="L48" i="5"/>
  <c r="L49" i="5"/>
  <c r="L51" i="5"/>
  <c r="L52" i="5"/>
  <c r="F4" i="2"/>
  <c r="D42" i="9"/>
  <c r="E42" i="9"/>
  <c r="F42" i="9"/>
  <c r="G42" i="9"/>
  <c r="H42" i="9"/>
  <c r="I42" i="9"/>
  <c r="J42" i="9"/>
  <c r="K42" i="9"/>
  <c r="L42" i="9"/>
  <c r="M42" i="9"/>
  <c r="N42" i="9"/>
  <c r="O42" i="9"/>
  <c r="P42" i="9"/>
  <c r="Q42" i="9"/>
  <c r="R42" i="9"/>
  <c r="S42" i="9"/>
  <c r="T42" i="9"/>
  <c r="B44" i="9"/>
  <c r="C44" i="9"/>
  <c r="D44" i="9"/>
  <c r="E44" i="9"/>
  <c r="F44" i="9"/>
  <c r="G44" i="9"/>
  <c r="H44" i="9"/>
  <c r="I44" i="9"/>
  <c r="J44" i="9"/>
  <c r="K44" i="9"/>
  <c r="L44" i="9"/>
  <c r="M44" i="9"/>
  <c r="N44" i="9"/>
  <c r="O44" i="9"/>
  <c r="P44" i="9"/>
  <c r="Q44" i="9"/>
  <c r="R44" i="9"/>
  <c r="S44" i="9"/>
  <c r="T44" i="9"/>
  <c r="U44" i="9"/>
  <c r="B45" i="9"/>
  <c r="C45" i="9"/>
  <c r="D45" i="9"/>
  <c r="E45" i="9"/>
  <c r="F45" i="9"/>
  <c r="G45" i="9"/>
  <c r="H45" i="9"/>
  <c r="I45" i="9"/>
  <c r="J45" i="9"/>
  <c r="K45" i="9"/>
  <c r="L45" i="9"/>
  <c r="M45" i="9"/>
  <c r="N45" i="9"/>
  <c r="O45" i="9"/>
  <c r="P45" i="9"/>
  <c r="Q45" i="9"/>
  <c r="R45" i="9"/>
  <c r="S45" i="9"/>
  <c r="T45" i="9"/>
  <c r="U45" i="9"/>
  <c r="B46" i="9"/>
  <c r="C46" i="9"/>
  <c r="D46" i="9"/>
  <c r="E46" i="9"/>
  <c r="F46" i="9"/>
  <c r="G46" i="9"/>
  <c r="H46" i="9"/>
  <c r="I46" i="9"/>
  <c r="J46" i="9"/>
  <c r="K46" i="9"/>
  <c r="L46" i="9"/>
  <c r="M46" i="9"/>
  <c r="N46" i="9"/>
  <c r="O46" i="9"/>
  <c r="P46" i="9"/>
  <c r="Q46" i="9"/>
  <c r="R46" i="9"/>
  <c r="S46" i="9"/>
  <c r="T46" i="9"/>
  <c r="U46" i="9"/>
  <c r="B47" i="9"/>
  <c r="C47" i="9"/>
  <c r="D47" i="9"/>
  <c r="E47" i="9"/>
  <c r="F47" i="9"/>
  <c r="G47" i="9"/>
  <c r="H47" i="9"/>
  <c r="I47" i="9"/>
  <c r="J47" i="9"/>
  <c r="K47" i="9"/>
  <c r="L47" i="9"/>
  <c r="M47" i="9"/>
  <c r="N47" i="9"/>
  <c r="O47" i="9"/>
  <c r="P47" i="9"/>
  <c r="Q47" i="9"/>
  <c r="R47" i="9"/>
  <c r="S47" i="9"/>
  <c r="T47" i="9"/>
  <c r="U47" i="9"/>
  <c r="B48" i="9"/>
  <c r="C48" i="9"/>
  <c r="D48" i="9"/>
  <c r="E48" i="9"/>
  <c r="F48" i="9"/>
  <c r="G48" i="9"/>
  <c r="H48" i="9"/>
  <c r="I48" i="9"/>
  <c r="J48" i="9"/>
  <c r="K48" i="9"/>
  <c r="L48" i="9"/>
  <c r="M48" i="9"/>
  <c r="N48" i="9"/>
  <c r="O48" i="9"/>
  <c r="P48" i="9"/>
  <c r="Q48" i="9"/>
  <c r="R48" i="9"/>
  <c r="S48" i="9"/>
  <c r="T48" i="9"/>
  <c r="U48" i="9"/>
  <c r="B49" i="9"/>
  <c r="C49" i="9"/>
  <c r="D49" i="9"/>
  <c r="E49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B50" i="9"/>
  <c r="C50" i="9"/>
  <c r="D50" i="9"/>
  <c r="E50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U50" i="9"/>
  <c r="B51" i="9"/>
  <c r="C51" i="9"/>
  <c r="D51" i="9"/>
  <c r="E51" i="9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B52" i="9"/>
  <c r="C52" i="9"/>
  <c r="D52" i="9"/>
  <c r="E52" i="9"/>
  <c r="F52" i="9"/>
  <c r="G52" i="9"/>
  <c r="H52" i="9"/>
  <c r="I52" i="9"/>
  <c r="J52" i="9"/>
  <c r="K52" i="9"/>
  <c r="L52" i="9"/>
  <c r="M52" i="9"/>
  <c r="N52" i="9"/>
  <c r="O52" i="9"/>
  <c r="P52" i="9"/>
  <c r="Q52" i="9"/>
  <c r="R52" i="9"/>
  <c r="S52" i="9"/>
  <c r="T52" i="9"/>
  <c r="U52" i="9"/>
  <c r="B53" i="9"/>
  <c r="C53" i="9"/>
  <c r="D53" i="9"/>
  <c r="E53" i="9"/>
  <c r="F53" i="9"/>
  <c r="G53" i="9"/>
  <c r="H53" i="9"/>
  <c r="I53" i="9"/>
  <c r="J53" i="9"/>
  <c r="K53" i="9"/>
  <c r="L53" i="9"/>
  <c r="M53" i="9"/>
  <c r="N53" i="9"/>
  <c r="O53" i="9"/>
  <c r="P53" i="9"/>
  <c r="Q53" i="9"/>
  <c r="R53" i="9"/>
  <c r="S53" i="9"/>
  <c r="T53" i="9"/>
  <c r="U53" i="9"/>
  <c r="B54" i="9"/>
  <c r="C54" i="9"/>
  <c r="D54" i="9"/>
  <c r="E54" i="9"/>
  <c r="F54" i="9"/>
  <c r="G54" i="9"/>
  <c r="H54" i="9"/>
  <c r="I54" i="9"/>
  <c r="J54" i="9"/>
  <c r="K54" i="9"/>
  <c r="L54" i="9"/>
  <c r="M54" i="9"/>
  <c r="N54" i="9"/>
  <c r="O54" i="9"/>
  <c r="P54" i="9"/>
  <c r="Q54" i="9"/>
  <c r="R54" i="9"/>
  <c r="S54" i="9"/>
  <c r="T54" i="9"/>
  <c r="U54" i="9"/>
  <c r="B55" i="9"/>
  <c r="C55" i="9"/>
  <c r="D55" i="9"/>
  <c r="E55" i="9"/>
  <c r="F55" i="9"/>
  <c r="G55" i="9"/>
  <c r="H55" i="9"/>
  <c r="I55" i="9"/>
  <c r="J55" i="9"/>
  <c r="K55" i="9"/>
  <c r="L55" i="9"/>
  <c r="M55" i="9"/>
  <c r="N55" i="9"/>
  <c r="O55" i="9"/>
  <c r="P55" i="9"/>
  <c r="Q55" i="9"/>
  <c r="R55" i="9"/>
  <c r="S55" i="9"/>
  <c r="T55" i="9"/>
  <c r="U55" i="9"/>
  <c r="B56" i="9"/>
  <c r="C56" i="9"/>
  <c r="D56" i="9"/>
  <c r="E56" i="9"/>
  <c r="F56" i="9"/>
  <c r="G56" i="9"/>
  <c r="H56" i="9"/>
  <c r="I56" i="9"/>
  <c r="J56" i="9"/>
  <c r="K56" i="9"/>
  <c r="L56" i="9"/>
  <c r="M56" i="9"/>
  <c r="N56" i="9"/>
  <c r="O56" i="9"/>
  <c r="P56" i="9"/>
  <c r="Q56" i="9"/>
  <c r="R56" i="9"/>
  <c r="S56" i="9"/>
  <c r="T56" i="9"/>
  <c r="U56" i="9"/>
  <c r="B57" i="9"/>
  <c r="C57" i="9"/>
  <c r="D57" i="9"/>
  <c r="E57" i="9"/>
  <c r="F57" i="9"/>
  <c r="G57" i="9"/>
  <c r="H57" i="9"/>
  <c r="I57" i="9"/>
  <c r="J57" i="9"/>
  <c r="K57" i="9"/>
  <c r="L57" i="9"/>
  <c r="M57" i="9"/>
  <c r="N57" i="9"/>
  <c r="O57" i="9"/>
  <c r="P57" i="9"/>
  <c r="Q57" i="9"/>
  <c r="R57" i="9"/>
  <c r="S57" i="9"/>
  <c r="T57" i="9"/>
  <c r="U57" i="9"/>
  <c r="B58" i="9"/>
  <c r="C58" i="9"/>
  <c r="D58" i="9"/>
  <c r="E58" i="9"/>
  <c r="F58" i="9"/>
  <c r="G58" i="9"/>
  <c r="H58" i="9"/>
  <c r="I58" i="9"/>
  <c r="J58" i="9"/>
  <c r="K58" i="9"/>
  <c r="L58" i="9"/>
  <c r="M58" i="9"/>
  <c r="N58" i="9"/>
  <c r="O58" i="9"/>
  <c r="P58" i="9"/>
  <c r="Q58" i="9"/>
  <c r="R58" i="9"/>
  <c r="S58" i="9"/>
  <c r="T58" i="9"/>
  <c r="U58" i="9"/>
  <c r="B59" i="9"/>
  <c r="C59" i="9"/>
  <c r="D59" i="9"/>
  <c r="E59" i="9"/>
  <c r="F59" i="9"/>
  <c r="G59" i="9"/>
  <c r="H59" i="9"/>
  <c r="I59" i="9"/>
  <c r="J59" i="9"/>
  <c r="K59" i="9"/>
  <c r="L59" i="9"/>
  <c r="M59" i="9"/>
  <c r="N59" i="9"/>
  <c r="O59" i="9"/>
  <c r="P59" i="9"/>
  <c r="Q59" i="9"/>
  <c r="R59" i="9"/>
  <c r="S59" i="9"/>
  <c r="T59" i="9"/>
  <c r="U59" i="9"/>
  <c r="B60" i="9"/>
  <c r="C60" i="9"/>
  <c r="D60" i="9"/>
  <c r="E60" i="9"/>
  <c r="F60" i="9"/>
  <c r="G60" i="9"/>
  <c r="H60" i="9"/>
  <c r="I60" i="9"/>
  <c r="J60" i="9"/>
  <c r="K60" i="9"/>
  <c r="L60" i="9"/>
  <c r="M60" i="9"/>
  <c r="N60" i="9"/>
  <c r="O60" i="9"/>
  <c r="P60" i="9"/>
  <c r="Q60" i="9"/>
  <c r="R60" i="9"/>
  <c r="S60" i="9"/>
  <c r="T60" i="9"/>
  <c r="U60" i="9"/>
  <c r="B61" i="9"/>
  <c r="C61" i="9"/>
  <c r="D61" i="9"/>
  <c r="E61" i="9"/>
  <c r="F61" i="9"/>
  <c r="G61" i="9"/>
  <c r="H61" i="9"/>
  <c r="I61" i="9"/>
  <c r="J61" i="9"/>
  <c r="K61" i="9"/>
  <c r="L61" i="9"/>
  <c r="M61" i="9"/>
  <c r="N61" i="9"/>
  <c r="O61" i="9"/>
  <c r="P61" i="9"/>
  <c r="Q61" i="9"/>
  <c r="R61" i="9"/>
  <c r="S61" i="9"/>
  <c r="T61" i="9"/>
  <c r="U61" i="9"/>
  <c r="B62" i="9"/>
  <c r="C62" i="9"/>
  <c r="D62" i="9"/>
  <c r="E62" i="9"/>
  <c r="F62" i="9"/>
  <c r="G62" i="9"/>
  <c r="H62" i="9"/>
  <c r="I62" i="9"/>
  <c r="J62" i="9"/>
  <c r="K62" i="9"/>
  <c r="L62" i="9"/>
  <c r="M62" i="9"/>
  <c r="N62" i="9"/>
  <c r="O62" i="9"/>
  <c r="P62" i="9"/>
  <c r="Q62" i="9"/>
  <c r="R62" i="9"/>
  <c r="S62" i="9"/>
  <c r="T62" i="9"/>
  <c r="U62" i="9"/>
  <c r="B63" i="9"/>
  <c r="C63" i="9"/>
  <c r="D63" i="9"/>
  <c r="E63" i="9"/>
  <c r="F63" i="9"/>
  <c r="G63" i="9"/>
  <c r="H63" i="9"/>
  <c r="I63" i="9"/>
  <c r="J63" i="9"/>
  <c r="K63" i="9"/>
  <c r="L63" i="9"/>
  <c r="M63" i="9"/>
  <c r="N63" i="9"/>
  <c r="O63" i="9"/>
  <c r="P63" i="9"/>
  <c r="Q63" i="9"/>
  <c r="R63" i="9"/>
  <c r="S63" i="9"/>
  <c r="T63" i="9"/>
  <c r="U63" i="9"/>
  <c r="B64" i="9"/>
  <c r="C64" i="9"/>
  <c r="D64" i="9"/>
  <c r="E64" i="9"/>
  <c r="F64" i="9"/>
  <c r="G64" i="9"/>
  <c r="H64" i="9"/>
  <c r="I64" i="9"/>
  <c r="J64" i="9"/>
  <c r="K64" i="9"/>
  <c r="L64" i="9"/>
  <c r="M64" i="9"/>
  <c r="N64" i="9"/>
  <c r="O64" i="9"/>
  <c r="P64" i="9"/>
  <c r="Q64" i="9"/>
  <c r="R64" i="9"/>
  <c r="S64" i="9"/>
  <c r="T64" i="9"/>
  <c r="U64" i="9"/>
  <c r="B65" i="9"/>
  <c r="C65" i="9"/>
  <c r="D65" i="9"/>
  <c r="E65" i="9"/>
  <c r="F65" i="9"/>
  <c r="G65" i="9"/>
  <c r="H65" i="9"/>
  <c r="I65" i="9"/>
  <c r="J65" i="9"/>
  <c r="K65" i="9"/>
  <c r="L65" i="9"/>
  <c r="M65" i="9"/>
  <c r="N65" i="9"/>
  <c r="O65" i="9"/>
  <c r="P65" i="9"/>
  <c r="Q65" i="9"/>
  <c r="R65" i="9"/>
  <c r="S65" i="9"/>
  <c r="T65" i="9"/>
  <c r="U65" i="9"/>
  <c r="B66" i="9"/>
  <c r="C66" i="9"/>
  <c r="D66" i="9"/>
  <c r="E66" i="9"/>
  <c r="F66" i="9"/>
  <c r="G66" i="9"/>
  <c r="H66" i="9"/>
  <c r="I66" i="9"/>
  <c r="J66" i="9"/>
  <c r="K66" i="9"/>
  <c r="L66" i="9"/>
  <c r="M66" i="9"/>
  <c r="N66" i="9"/>
  <c r="O66" i="9"/>
  <c r="P66" i="9"/>
  <c r="Q66" i="9"/>
  <c r="R66" i="9"/>
  <c r="S66" i="9"/>
  <c r="T66" i="9"/>
  <c r="U66" i="9"/>
  <c r="B67" i="9"/>
  <c r="C67" i="9"/>
  <c r="D67" i="9"/>
  <c r="E67" i="9"/>
  <c r="F67" i="9"/>
  <c r="G67" i="9"/>
  <c r="H67" i="9"/>
  <c r="I67" i="9"/>
  <c r="J67" i="9"/>
  <c r="K67" i="9"/>
  <c r="L67" i="9"/>
  <c r="M67" i="9"/>
  <c r="N67" i="9"/>
  <c r="O67" i="9"/>
  <c r="P67" i="9"/>
  <c r="Q67" i="9"/>
  <c r="R67" i="9"/>
  <c r="S67" i="9"/>
  <c r="T67" i="9"/>
  <c r="U67" i="9"/>
  <c r="B68" i="9"/>
  <c r="C68" i="9"/>
  <c r="D68" i="9"/>
  <c r="E68" i="9"/>
  <c r="F68" i="9"/>
  <c r="G68" i="9"/>
  <c r="H68" i="9"/>
  <c r="I68" i="9"/>
  <c r="J68" i="9"/>
  <c r="K68" i="9"/>
  <c r="L68" i="9"/>
  <c r="M68" i="9"/>
  <c r="N68" i="9"/>
  <c r="O68" i="9"/>
  <c r="P68" i="9"/>
  <c r="Q68" i="9"/>
  <c r="R68" i="9"/>
  <c r="S68" i="9"/>
  <c r="T68" i="9"/>
  <c r="U68" i="9"/>
  <c r="B69" i="9"/>
  <c r="C69" i="9"/>
  <c r="D69" i="9"/>
  <c r="E69" i="9"/>
  <c r="F69" i="9"/>
  <c r="G69" i="9"/>
  <c r="H69" i="9"/>
  <c r="I69" i="9"/>
  <c r="J69" i="9"/>
  <c r="K69" i="9"/>
  <c r="L69" i="9"/>
  <c r="M69" i="9"/>
  <c r="N69" i="9"/>
  <c r="O69" i="9"/>
  <c r="P69" i="9"/>
  <c r="Q69" i="9"/>
  <c r="R69" i="9"/>
  <c r="S69" i="9"/>
  <c r="T69" i="9"/>
  <c r="U69" i="9"/>
  <c r="B70" i="9"/>
  <c r="C70" i="9"/>
  <c r="D70" i="9"/>
  <c r="E70" i="9"/>
  <c r="F70" i="9"/>
  <c r="G70" i="9"/>
  <c r="H70" i="9"/>
  <c r="I70" i="9"/>
  <c r="J70" i="9"/>
  <c r="K70" i="9"/>
  <c r="L70" i="9"/>
  <c r="M70" i="9"/>
  <c r="N70" i="9"/>
  <c r="O70" i="9"/>
  <c r="P70" i="9"/>
  <c r="Q70" i="9"/>
  <c r="R70" i="9"/>
  <c r="S70" i="9"/>
  <c r="T70" i="9"/>
  <c r="U70" i="9"/>
  <c r="B71" i="9"/>
  <c r="C71" i="9"/>
  <c r="D71" i="9"/>
  <c r="E71" i="9"/>
  <c r="F71" i="9"/>
  <c r="G71" i="9"/>
  <c r="H71" i="9"/>
  <c r="I71" i="9"/>
  <c r="J71" i="9"/>
  <c r="K71" i="9"/>
  <c r="L71" i="9"/>
  <c r="M71" i="9"/>
  <c r="N71" i="9"/>
  <c r="O71" i="9"/>
  <c r="P71" i="9"/>
  <c r="Q71" i="9"/>
  <c r="R71" i="9"/>
  <c r="S71" i="9"/>
  <c r="T71" i="9"/>
  <c r="U71" i="9"/>
  <c r="B72" i="9"/>
  <c r="C72" i="9"/>
  <c r="D72" i="9"/>
  <c r="E72" i="9"/>
  <c r="F72" i="9"/>
  <c r="G72" i="9"/>
  <c r="H72" i="9"/>
  <c r="I72" i="9"/>
  <c r="J72" i="9"/>
  <c r="K72" i="9"/>
  <c r="L72" i="9"/>
  <c r="M72" i="9"/>
  <c r="N72" i="9"/>
  <c r="O72" i="9"/>
  <c r="P72" i="9"/>
  <c r="Q72" i="9"/>
  <c r="R72" i="9"/>
  <c r="S72" i="9"/>
  <c r="T72" i="9"/>
  <c r="U72" i="9"/>
  <c r="C43" i="9"/>
  <c r="D43" i="9"/>
  <c r="E43" i="9"/>
  <c r="F43" i="9"/>
  <c r="G43" i="9"/>
  <c r="H43" i="9"/>
  <c r="I43" i="9"/>
  <c r="J43" i="9"/>
  <c r="K43" i="9"/>
  <c r="L43" i="9"/>
  <c r="M43" i="9"/>
  <c r="N43" i="9"/>
  <c r="O43" i="9"/>
  <c r="P43" i="9"/>
  <c r="Q43" i="9"/>
  <c r="R43" i="9"/>
  <c r="S43" i="9"/>
  <c r="T43" i="9"/>
  <c r="U43" i="9"/>
  <c r="B43" i="9"/>
  <c r="N5" i="8" l="1"/>
</calcChain>
</file>

<file path=xl/sharedStrings.xml><?xml version="1.0" encoding="utf-8"?>
<sst xmlns="http://schemas.openxmlformats.org/spreadsheetml/2006/main" count="2551" uniqueCount="147">
  <si>
    <t>2000</t>
  </si>
  <si>
    <t>KOKO MAA</t>
  </si>
  <si>
    <t>Uusimaa</t>
  </si>
  <si>
    <t>Varsinais-Suomi</t>
  </si>
  <si>
    <t>Kanta-Häme</t>
  </si>
  <si>
    <t>Päijät-Häme</t>
  </si>
  <si>
    <t>Kymenlaakso</t>
  </si>
  <si>
    <t>Etelä-Karjala</t>
  </si>
  <si>
    <t>Satakunta</t>
  </si>
  <si>
    <t>Pirkanmaa</t>
  </si>
  <si>
    <t>Keski-Suomi</t>
  </si>
  <si>
    <t>Etelä-Pohjanmaa</t>
  </si>
  <si>
    <t>Pohjanmaa</t>
  </si>
  <si>
    <t>Etelä-Savo</t>
  </si>
  <si>
    <t>Pohjois-Savo</t>
  </si>
  <si>
    <t>Pohjois-Karjala</t>
  </si>
  <si>
    <t>Keski-Pohjanmaa</t>
  </si>
  <si>
    <t>Pohjois-Pohjanmaa</t>
  </si>
  <si>
    <t>Kainuu</t>
  </si>
  <si>
    <t>Lappi</t>
  </si>
  <si>
    <t>Ahvenanmaa</t>
  </si>
  <si>
    <t>Maakunta</t>
  </si>
  <si>
    <t>Bruttoarvonlisäys 
perushintaan 
€/asukas</t>
  </si>
  <si>
    <t>G-T Palvelut (45-98)</t>
  </si>
  <si>
    <t>B-F Jalostus (05-43)</t>
  </si>
  <si>
    <t>A Maatalous, metsätalous ja kalatalous (01-03)</t>
  </si>
  <si>
    <t>2019</t>
  </si>
  <si>
    <t>2018</t>
  </si>
  <si>
    <t>Yhteensä</t>
  </si>
  <si>
    <t>Lähde: Tilastokeskus, aluetilinpito</t>
  </si>
  <si>
    <t>Toimialat yhteensä</t>
  </si>
  <si>
    <t>Ulkoalue</t>
  </si>
  <si>
    <t>Maatalous- ja metsästys (01)</t>
  </si>
  <si>
    <t>Metsätalous ja kalatalous (02–03)</t>
  </si>
  <si>
    <t>Kaivostoiminta ja louhinta (05–09)</t>
  </si>
  <si>
    <t>Elintarviketeollisuus ym. (10–12)</t>
  </si>
  <si>
    <t>Tekstiiliteollisuus (13–15)</t>
  </si>
  <si>
    <t>Puuteollisuus (16)</t>
  </si>
  <si>
    <t>Paperiteollisuus ja painaminen (17–18)</t>
  </si>
  <si>
    <t>Kemianteollisuus (19–22)</t>
  </si>
  <si>
    <t>Rakennusaineteollisuus (23)</t>
  </si>
  <si>
    <t>Metallien jalostus ja metallituotteiden 
valmistus (pl. koneet ja laitteet) (24–25)</t>
  </si>
  <si>
    <t>Sähkö- ja elektroniikkateollisuus (26–27)</t>
  </si>
  <si>
    <t>Muiden koneiden ja laitteiden valmistus (28)</t>
  </si>
  <si>
    <t>Kulkuneuvojen valmistus (29–30)</t>
  </si>
  <si>
    <t>Huonekalujen ym. valmistus, koneiden 
ja laitteiden huolto ja asennus (31–33)</t>
  </si>
  <si>
    <t>Energia-, vesi- ja jätehuolto (35–39)</t>
  </si>
  <si>
    <t>Rakentaminen (41–43)</t>
  </si>
  <si>
    <t>Tukku- ja vähittäiskauppa, 
moottoriajoneuvojen korjaus (45–47)</t>
  </si>
  <si>
    <t>Kuljetus ja varastointi (49–53)</t>
  </si>
  <si>
    <t>Majoitus- ja ravitsemistoiminta (55–56)</t>
  </si>
  <si>
    <t>Informaatio ja viestintä (58–63)</t>
  </si>
  <si>
    <t>Rahoitus- ja vakuutustoiminta (64–66)</t>
  </si>
  <si>
    <t>Muu kiinteistötoiminta (681, 68209, 683)</t>
  </si>
  <si>
    <t>Asuntojen vuokraus ja hallinta (68201, 68202)</t>
  </si>
  <si>
    <t>Ammatillinen, tieteellinen 
ja tekninen toiminta (69–75)</t>
  </si>
  <si>
    <t>Hallinto- ja tukipalvelutoiminta (77–82)</t>
  </si>
  <si>
    <t>Julkinen hallinto ja maanpuolustus, 
pakollinen sosiaalivakuutus (84)</t>
  </si>
  <si>
    <t>Koulutus (85)</t>
  </si>
  <si>
    <t>Terveys- ja sosiaalipalvelut (86–88)</t>
  </si>
  <si>
    <t>Taiteet, viihteet, virkistys 
ja muu palvelutoiminta (90–96)</t>
  </si>
  <si>
    <t>Kotitalouspalvelut (97–98)</t>
  </si>
  <si>
    <t>Toimiala</t>
  </si>
  <si>
    <t>Taiteet, viihteet, virkistys ja muu palvelutoiminta (90–96)</t>
  </si>
  <si>
    <t>Tukku- ja vähittäiskauppa, moottoriajoneuvojen korjaus (45–47)</t>
  </si>
  <si>
    <t>Metallien jalostus ja metallituot. valm. (pl. koneet ja laitteet) (24–25)</t>
  </si>
  <si>
    <t>Julkinen hallinto ja maanpuolustus, pakollinen sosiaalivakuutus (84)</t>
  </si>
  <si>
    <t>Ammatillinen, tieteellinen ja tekninen toiminta (69–75)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</si>
  <si>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</si>
  <si>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</si>
  <si>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</si>
  <si>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</si>
  <si>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</si>
  <si>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</si>
  <si>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</si>
  <si>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</si>
  <si>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</si>
  <si>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</si>
  <si>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</si>
  <si>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</si>
  <si>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</si>
  <si>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</si>
  <si>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</si>
  <si>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</si>
  <si>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</si>
  <si>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2000–
2001</t>
  </si>
  <si>
    <t>2001–
2002</t>
  </si>
  <si>
    <t>2002–
2003</t>
  </si>
  <si>
    <t>2003–
2004</t>
  </si>
  <si>
    <t>2004–
2005</t>
  </si>
  <si>
    <t>2005–
2006</t>
  </si>
  <si>
    <t>2006–
2007</t>
  </si>
  <si>
    <t>2007–
2008</t>
  </si>
  <si>
    <t>2008–
2009</t>
  </si>
  <si>
    <t>2009–
2010</t>
  </si>
  <si>
    <t>2010–
2011</t>
  </si>
  <si>
    <t>2011–
2012</t>
  </si>
  <si>
    <t>2012–
2013</t>
  </si>
  <si>
    <t>2013–
2014</t>
  </si>
  <si>
    <t>2014–
2015</t>
  </si>
  <si>
    <t>2015–
2016</t>
  </si>
  <si>
    <t>2016–
2017</t>
  </si>
  <si>
    <t>2017–
2018</t>
  </si>
  <si>
    <t>2018–
2019</t>
  </si>
  <si>
    <t>Koillis-Savon seutukunta</t>
  </si>
  <si>
    <t>Toimialat</t>
  </si>
  <si>
    <t>Kuopion seutukunta</t>
  </si>
  <si>
    <t>Sisä-Savon seutukunta</t>
  </si>
  <si>
    <t>Varkauden seutukunta</t>
  </si>
  <si>
    <t>Ylä-Savon seutukunta</t>
  </si>
  <si>
    <t>Työlliset 
2000</t>
  </si>
  <si>
    <t>Arvonlisäys: perushintaan, käypiin hintoihin, koko kansantalous</t>
  </si>
  <si>
    <t>Työlliset: koko kansantalous</t>
  </si>
  <si>
    <t>Arvonlisäys 
(milj. €) 
v. 2000</t>
  </si>
  <si>
    <t>2020</t>
  </si>
  <si>
    <t>2019–
2020</t>
  </si>
  <si>
    <t>…</t>
  </si>
  <si>
    <t>...</t>
  </si>
  <si>
    <t>Huonekalujen ym. valmistus, koneiden ja laitteiden huolto ja asennus (31–33)</t>
  </si>
  <si>
    <t>Maatalous ja metsästys (01)</t>
  </si>
  <si>
    <t>2021</t>
  </si>
  <si>
    <t>Muutos (%) 
2021–2022</t>
  </si>
  <si>
    <t>2020–
2021</t>
  </si>
  <si>
    <t>2023*</t>
  </si>
  <si>
    <t>* v. 2023 ennakkotieto</t>
  </si>
  <si>
    <t>Bruttoarvonlisäys perushintaan maakunnittain v. 2000 ja 2023* (käypiin hintoihin, milj. €, koko kansantalous)</t>
  </si>
  <si>
    <t>Bruttoarvonlisäys perushintaan €/asukas maakunnittain v. 2023* (käypiin hintoihin, koko kansantalous)</t>
  </si>
  <si>
    <t>2022</t>
  </si>
  <si>
    <t>Muutos (%) 
2022–2023</t>
  </si>
  <si>
    <t>Maakuntien bruttoarvonlisäys perushintaan (käypiin hintoihin, koko kansantalous) v. 2021–2023*, milj. € sekä muutos (%)</t>
  </si>
  <si>
    <t>Maakuntien bruttoarvonlisäys perushintaan (käypiin hintoihin, koko kansantalous) v. 2022, milj. €</t>
  </si>
  <si>
    <t>Maakuntien bruttoarvonlisäyksen osuus (%) koko maasta v. 2022 (perushintaan, koko kansantalous, käypiin hintoihin, milj. €)</t>
  </si>
  <si>
    <t>Käypiin hintoihin, 
milj. € v. 2022</t>
  </si>
  <si>
    <t>Osuus (%) kaikista 
toimialoista v. 2022</t>
  </si>
  <si>
    <t>Pohjois-Savon bruttoarvonlisäyksen (perushintaan, koko kansantalous) jakautuminen toimialoittain (%) v. 2022</t>
  </si>
  <si>
    <t>Metallien jalostus ja metallituott. Valm. (pl. koneet ja laitteet) (24–25)</t>
  </si>
  <si>
    <t>Bruttoarvonlisäys Pohjois-Savossa v. 2000–2022 milj. € (käypiin hintoihin, koko kansantalous)</t>
  </si>
  <si>
    <t>Toimialojen arvonlisäyksen osuus Pohjois-Savon arvonlisäyksestä v. 2000–2022 (brutto, perushintaan, koko kansantalous, käypiin hintoihin)</t>
  </si>
  <si>
    <t>2021–
2022</t>
  </si>
  <si>
    <t>Bruttoarvonlisäyksen vuosimuutos Pohjois-Savossa v. 2000–2022 (brutto, perushintaan, käypiin hintoihin, koko kansantalous)</t>
  </si>
  <si>
    <t>Pohjois-Savon osuus (%) koko maan bruttoarvonlisäyksestä v. 2000–2022 (perushintaan, käypiin hintoihin, koko kansantalous)</t>
  </si>
  <si>
    <t>Bruttoarvonlisäys toimialoittain Pohjois-Savon seutukunnissa v. 2000–2022 (milj. €, perushintaan, käypiin hintoihin, koko kansantalous)</t>
  </si>
  <si>
    <t>Arvonlisäys 
(milj. €) 
v. 2022</t>
  </si>
  <si>
    <t>Työlliset 
2022</t>
  </si>
  <si>
    <t>Työllisten muutos (%) 2000–2022</t>
  </si>
  <si>
    <t>Arvonlisäyksen muutos (%) 2000–2022</t>
  </si>
  <si>
    <t>Pohjois-Savon bruttoarvonlisäys ja työlliset toimialoittain sekä muutos v. 2000–2022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</si>
</sst>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</font>
    <font>
      <b/>
      <u/>
      <sz val="12"/>
      <color rgb="FF000000"/>
      <name val="Calibri"/>
      <family val="2"/>
    </font>
    <font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Border="0"/>
    <xf numFmtId="0" fontId="5" fillId="0" borderId="0" applyNumberFormat="0" applyBorder="0" applyAlignment="0"/>
  </cellStyleXfs>
  <cellXfs count="108">
    <xf numFmtId="0" fontId="0" fillId="0" borderId="0" xfId="0"/>
    <xf numFmtId="3" fontId="0" fillId="0" borderId="0" xfId="0" applyNumberFormat="1" applyBorder="1"/>
    <xf numFmtId="0" fontId="0" fillId="0" borderId="2" xfId="0" applyBorder="1"/>
    <xf numFmtId="3" fontId="2" fillId="2" borderId="0" xfId="0" applyNumberFormat="1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0" fillId="3" borderId="0" xfId="0" applyFill="1" applyAlignment="1">
      <alignment wrapText="1"/>
    </xf>
    <xf numFmtId="0" fontId="0" fillId="3" borderId="0" xfId="0" applyFill="1"/>
    <xf numFmtId="0" fontId="1" fillId="3" borderId="0" xfId="0" applyFont="1" applyFill="1"/>
    <xf numFmtId="3" fontId="0" fillId="3" borderId="0" xfId="0" applyNumberFormat="1" applyFill="1"/>
    <xf numFmtId="0" fontId="0" fillId="0" borderId="7" xfId="0" applyBorder="1"/>
    <xf numFmtId="0" fontId="2" fillId="2" borderId="7" xfId="0" applyFont="1" applyFill="1" applyBorder="1"/>
    <xf numFmtId="3" fontId="0" fillId="0" borderId="6" xfId="0" applyNumberFormat="1" applyBorder="1"/>
    <xf numFmtId="3" fontId="3" fillId="2" borderId="6" xfId="0" applyNumberFormat="1" applyFont="1" applyFill="1" applyBorder="1"/>
    <xf numFmtId="0" fontId="2" fillId="2" borderId="11" xfId="0" applyFont="1" applyFill="1" applyBorder="1"/>
    <xf numFmtId="0" fontId="2" fillId="2" borderId="9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2" borderId="8" xfId="0" applyFont="1" applyFill="1" applyBorder="1"/>
    <xf numFmtId="164" fontId="0" fillId="0" borderId="0" xfId="0" applyNumberFormat="1" applyBorder="1"/>
    <xf numFmtId="0" fontId="0" fillId="0" borderId="12" xfId="0" applyBorder="1"/>
    <xf numFmtId="3" fontId="0" fillId="0" borderId="4" xfId="0" applyNumberFormat="1" applyBorder="1"/>
    <xf numFmtId="3" fontId="0" fillId="0" borderId="0" xfId="0" applyNumberForma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3" fontId="0" fillId="0" borderId="10" xfId="0" applyNumberFormat="1" applyBorder="1"/>
    <xf numFmtId="3" fontId="2" fillId="2" borderId="10" xfId="0" applyNumberFormat="1" applyFont="1" applyFill="1" applyBorder="1"/>
    <xf numFmtId="164" fontId="0" fillId="0" borderId="4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164" fontId="2" fillId="2" borderId="10" xfId="0" applyNumberFormat="1" applyFont="1" applyFill="1" applyBorder="1" applyAlignment="1">
      <alignment horizontal="right"/>
    </xf>
    <xf numFmtId="164" fontId="2" fillId="2" borderId="11" xfId="0" applyNumberFormat="1" applyFont="1" applyFill="1" applyBorder="1" applyAlignment="1">
      <alignment horizontal="right"/>
    </xf>
    <xf numFmtId="0" fontId="4" fillId="3" borderId="0" xfId="0" applyFont="1" applyFill="1"/>
    <xf numFmtId="0" fontId="2" fillId="3" borderId="0" xfId="0" applyFont="1" applyFill="1"/>
    <xf numFmtId="3" fontId="0" fillId="0" borderId="7" xfId="0" applyNumberFormat="1" applyBorder="1"/>
    <xf numFmtId="3" fontId="0" fillId="0" borderId="11" xfId="0" applyNumberFormat="1" applyBorder="1"/>
    <xf numFmtId="0" fontId="0" fillId="0" borderId="2" xfId="0" applyBorder="1" applyAlignment="1">
      <alignment wrapText="1"/>
    </xf>
    <xf numFmtId="0" fontId="0" fillId="0" borderId="8" xfId="0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7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0" fontId="0" fillId="0" borderId="12" xfId="0" applyBorder="1" applyAlignment="1">
      <alignment wrapText="1"/>
    </xf>
    <xf numFmtId="0" fontId="0" fillId="0" borderId="8" xfId="0" applyBorder="1" applyAlignment="1">
      <alignment wrapText="1"/>
    </xf>
    <xf numFmtId="3" fontId="0" fillId="0" borderId="9" xfId="0" applyNumberFormat="1" applyBorder="1"/>
    <xf numFmtId="164" fontId="0" fillId="3" borderId="0" xfId="0" applyNumberFormat="1" applyFill="1"/>
    <xf numFmtId="3" fontId="2" fillId="3" borderId="0" xfId="0" applyNumberFormat="1" applyFont="1" applyFill="1"/>
    <xf numFmtId="164" fontId="0" fillId="0" borderId="6" xfId="0" applyNumberFormat="1" applyBorder="1"/>
    <xf numFmtId="0" fontId="0" fillId="0" borderId="7" xfId="0" applyBorder="1" applyAlignment="1">
      <alignment wrapText="1"/>
    </xf>
    <xf numFmtId="0" fontId="2" fillId="2" borderId="8" xfId="1" applyNumberFormat="1" applyFont="1" applyFill="1" applyBorder="1" applyAlignment="1">
      <alignment horizontal="left" wrapText="1"/>
    </xf>
    <xf numFmtId="164" fontId="0" fillId="0" borderId="0" xfId="0" applyNumberFormat="1" applyBorder="1" applyAlignment="1">
      <alignment wrapText="1"/>
    </xf>
    <xf numFmtId="0" fontId="2" fillId="2" borderId="11" xfId="1" applyNumberFormat="1" applyFont="1" applyFill="1" applyBorder="1" applyAlignment="1">
      <alignment horizontal="left" wrapText="1"/>
    </xf>
    <xf numFmtId="0" fontId="2" fillId="2" borderId="11" xfId="0" applyFont="1" applyFill="1" applyBorder="1" applyAlignment="1">
      <alignment wrapText="1"/>
    </xf>
    <xf numFmtId="0" fontId="7" fillId="3" borderId="0" xfId="0" applyFont="1" applyFill="1" applyAlignment="1">
      <alignment wrapText="1"/>
    </xf>
    <xf numFmtId="0" fontId="2" fillId="2" borderId="12" xfId="0" applyFont="1" applyFill="1" applyBorder="1" applyAlignment="1">
      <alignment wrapText="1"/>
    </xf>
    <xf numFmtId="0" fontId="8" fillId="3" borderId="0" xfId="0" applyFont="1" applyFill="1"/>
    <xf numFmtId="3" fontId="0" fillId="0" borderId="4" xfId="0" applyNumberFormat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0" fontId="2" fillId="4" borderId="2" xfId="0" applyFont="1" applyFill="1" applyBorder="1"/>
    <xf numFmtId="3" fontId="2" fillId="4" borderId="0" xfId="0" applyNumberFormat="1" applyFont="1" applyFill="1" applyBorder="1"/>
    <xf numFmtId="0" fontId="2" fillId="4" borderId="7" xfId="0" applyFont="1" applyFill="1" applyBorder="1"/>
    <xf numFmtId="3" fontId="2" fillId="4" borderId="6" xfId="0" applyNumberFormat="1" applyFont="1" applyFill="1" applyBorder="1"/>
    <xf numFmtId="164" fontId="2" fillId="4" borderId="0" xfId="0" applyNumberFormat="1" applyFont="1" applyFill="1" applyBorder="1" applyAlignment="1">
      <alignment horizontal="right"/>
    </xf>
    <xf numFmtId="164" fontId="2" fillId="4" borderId="7" xfId="0" applyNumberFormat="1" applyFont="1" applyFill="1" applyBorder="1" applyAlignment="1">
      <alignment horizontal="right"/>
    </xf>
    <xf numFmtId="3" fontId="2" fillId="4" borderId="0" xfId="0" applyNumberFormat="1" applyFont="1" applyFill="1" applyBorder="1" applyAlignment="1">
      <alignment horizontal="right"/>
    </xf>
    <xf numFmtId="3" fontId="0" fillId="0" borderId="3" xfId="0" applyNumberFormat="1" applyBorder="1"/>
    <xf numFmtId="165" fontId="0" fillId="0" borderId="5" xfId="0" applyNumberFormat="1" applyBorder="1"/>
    <xf numFmtId="165" fontId="0" fillId="0" borderId="7" xfId="0" applyNumberFormat="1" applyBorder="1"/>
    <xf numFmtId="3" fontId="0" fillId="0" borderId="0" xfId="0" applyNumberFormat="1" applyAlignment="1">
      <alignment horizontal="right"/>
    </xf>
    <xf numFmtId="165" fontId="0" fillId="0" borderId="4" xfId="0" applyNumberFormat="1" applyBorder="1" applyAlignment="1">
      <alignment horizontal="right"/>
    </xf>
    <xf numFmtId="165" fontId="0" fillId="0" borderId="0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10" xfId="0" applyBorder="1"/>
    <xf numFmtId="0" fontId="2" fillId="2" borderId="12" xfId="0" applyFont="1" applyFill="1" applyBorder="1" applyAlignment="1">
      <alignment textRotation="90"/>
    </xf>
    <xf numFmtId="0" fontId="0" fillId="2" borderId="12" xfId="0" applyFill="1" applyBorder="1" applyAlignment="1">
      <alignment textRotation="90"/>
    </xf>
    <xf numFmtId="164" fontId="2" fillId="0" borderId="4" xfId="0" applyNumberFormat="1" applyFont="1" applyBorder="1"/>
    <xf numFmtId="164" fontId="2" fillId="0" borderId="0" xfId="0" applyNumberFormat="1" applyFont="1" applyBorder="1"/>
    <xf numFmtId="164" fontId="2" fillId="0" borderId="10" xfId="0" applyNumberFormat="1" applyFont="1" applyBorder="1"/>
    <xf numFmtId="1" fontId="0" fillId="0" borderId="3" xfId="0" applyNumberFormat="1" applyBorder="1"/>
    <xf numFmtId="1" fontId="0" fillId="0" borderId="6" xfId="0" applyNumberFormat="1" applyBorder="1"/>
    <xf numFmtId="1" fontId="0" fillId="0" borderId="9" xfId="0" applyNumberFormat="1" applyBorder="1"/>
    <xf numFmtId="0" fontId="0" fillId="0" borderId="3" xfId="0" applyBorder="1" applyAlignment="1">
      <alignment wrapText="1"/>
    </xf>
    <xf numFmtId="0" fontId="0" fillId="0" borderId="6" xfId="0" applyBorder="1" applyAlignment="1">
      <alignment wrapText="1"/>
    </xf>
    <xf numFmtId="164" fontId="0" fillId="0" borderId="3" xfId="0" applyNumberFormat="1" applyBorder="1"/>
    <xf numFmtId="164" fontId="0" fillId="0" borderId="9" xfId="0" applyNumberFormat="1" applyBorder="1"/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0" fontId="0" fillId="3" borderId="0" xfId="0" applyFill="1" applyAlignment="1">
      <alignment horizontal="right"/>
    </xf>
    <xf numFmtId="3" fontId="0" fillId="3" borderId="0" xfId="0" applyNumberFormat="1" applyFill="1" applyAlignment="1">
      <alignment horizontal="right"/>
    </xf>
    <xf numFmtId="0" fontId="2" fillId="2" borderId="13" xfId="0" applyFont="1" applyFill="1" applyBorder="1" applyAlignment="1">
      <alignment horizontal="right"/>
    </xf>
    <xf numFmtId="3" fontId="0" fillId="0" borderId="5" xfId="0" applyNumberFormat="1" applyBorder="1"/>
    <xf numFmtId="3" fontId="0" fillId="0" borderId="0" xfId="0" applyNumberFormat="1"/>
    <xf numFmtId="0" fontId="2" fillId="0" borderId="9" xfId="0" applyFont="1" applyBorder="1" applyAlignment="1">
      <alignment wrapText="1"/>
    </xf>
    <xf numFmtId="3" fontId="2" fillId="0" borderId="9" xfId="0" applyNumberFormat="1" applyFont="1" applyBorder="1"/>
    <xf numFmtId="165" fontId="2" fillId="0" borderId="11" xfId="0" applyNumberFormat="1" applyFont="1" applyBorder="1"/>
    <xf numFmtId="0" fontId="2" fillId="2" borderId="12" xfId="0" applyFont="1" applyFill="1" applyBorder="1" applyAlignment="1">
      <alignment horizontal="right"/>
    </xf>
    <xf numFmtId="0" fontId="2" fillId="2" borderId="12" xfId="0" applyFont="1" applyFill="1" applyBorder="1" applyAlignment="1">
      <alignment horizontal="left"/>
    </xf>
    <xf numFmtId="3" fontId="0" fillId="0" borderId="0" xfId="0" applyNumberFormat="1" applyFont="1" applyAlignment="1">
      <alignment horizontal="right"/>
    </xf>
    <xf numFmtId="0" fontId="2" fillId="3" borderId="0" xfId="0" applyFont="1" applyFill="1" applyBorder="1" applyAlignment="1">
      <alignment horizontal="right"/>
    </xf>
    <xf numFmtId="164" fontId="0" fillId="3" borderId="0" xfId="0" applyNumberFormat="1" applyFill="1" applyBorder="1"/>
    <xf numFmtId="0" fontId="2" fillId="2" borderId="1" xfId="0" applyNumberFormat="1" applyFont="1" applyFill="1" applyBorder="1" applyAlignment="1">
      <alignment horizontal="right"/>
    </xf>
    <xf numFmtId="0" fontId="2" fillId="2" borderId="8" xfId="0" applyNumberFormat="1" applyFont="1" applyFill="1" applyBorder="1" applyAlignment="1">
      <alignment horizontal="right"/>
    </xf>
  </cellXfs>
  <cellStyles count="2">
    <cellStyle name="Normaali" xfId="0" builtinId="0"/>
    <cellStyle name="Normaali 2" xfId="1" xr:uid="{9F35B455-7EC3-4C48-BB65-295254EDD48D}"/>
  </cellStyles>
  <dxfs count="295">
    <dxf>
      <numFmt numFmtId="164" formatCode="0.0"/>
    </dxf>
    <dxf>
      <font>
        <color rgb="FF9C0006"/>
      </font>
      <fill>
        <patternFill>
          <bgColor rgb="FFFFC7CE"/>
        </patternFill>
      </fill>
    </dxf>
    <dxf>
      <numFmt numFmtId="164" formatCode="0.0"/>
    </dxf>
    <dxf>
      <numFmt numFmtId="164" formatCode="0.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font>
        <b val="0"/>
      </font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font>
        <b val="0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0.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0.0"/>
      <alignment horizontal="general" vertical="bottom" textRotation="0" wrapText="1" indent="0" justifyLastLine="0" shrinkToFit="0" readingOrder="0"/>
    </dxf>
    <dxf>
      <numFmt numFmtId="164" formatCode="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</dxf>
    <dxf>
      <numFmt numFmtId="3" formatCode="#,##0"/>
    </dxf>
    <dxf>
      <numFmt numFmtId="165" formatCode="#,##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3" formatCode="#,##0"/>
    </dxf>
    <dxf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</font>
      <numFmt numFmtId="3" formatCode="#,##0"/>
      <alignment horizontal="right" vertical="bottom" textRotation="0" wrapText="0" indent="0" justifyLastLine="0" shrinkToFit="0" readingOrder="0"/>
    </dxf>
    <dxf>
      <font>
        <b val="0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</font>
      <numFmt numFmtId="3" formatCode="#,##0"/>
      <alignment horizontal="right" vertical="bottom" textRotation="0" wrapText="0" indent="0" justifyLastLine="0" shrinkToFit="0" readingOrder="0"/>
    </dxf>
    <dxf>
      <font>
        <b val="0"/>
      </font>
      <numFmt numFmtId="3" formatCode="#,##0"/>
      <alignment horizontal="right" vertical="bottom" textRotation="0" wrapText="0" indent="0" justifyLastLine="0" shrinkToFit="0" readingOrder="0"/>
    </dxf>
    <dxf>
      <font>
        <b val="0"/>
      </font>
      <numFmt numFmtId="3" formatCode="#,##0"/>
      <alignment horizontal="right" vertical="bottom" textRotation="0" wrapText="0" indent="0" justifyLastLine="0" shrinkToFit="0" readingOrder="0"/>
    </dxf>
    <dxf>
      <font>
        <b val="0"/>
      </font>
      <numFmt numFmtId="3" formatCode="#,##0"/>
      <alignment horizontal="right" vertical="bottom" textRotation="0" wrapText="0" indent="0" justifyLastLine="0" shrinkToFit="0" readingOrder="0"/>
    </dxf>
    <dxf>
      <font>
        <b val="0"/>
      </font>
      <numFmt numFmtId="3" formatCode="#,##0"/>
      <alignment horizontal="right" vertical="bottom" textRotation="0" wrapText="0" indent="0" justifyLastLine="0" shrinkToFit="0" readingOrder="0"/>
    </dxf>
    <dxf>
      <font>
        <b val="0"/>
      </font>
      <numFmt numFmtId="3" formatCode="#,##0"/>
      <alignment horizontal="right" vertical="bottom" textRotation="0" wrapText="0" indent="0" justifyLastLine="0" shrinkToFit="0" readingOrder="0"/>
    </dxf>
    <dxf>
      <font>
        <b val="0"/>
      </font>
      <numFmt numFmtId="3" formatCode="#,##0"/>
      <alignment horizontal="right" vertical="bottom" textRotation="0" wrapText="0" indent="0" justifyLastLine="0" shrinkToFit="0" readingOrder="0"/>
    </dxf>
    <dxf>
      <font>
        <b val="0"/>
      </font>
      <numFmt numFmtId="3" formatCode="#,##0"/>
      <alignment horizontal="right" vertical="bottom" textRotation="0" wrapText="0" indent="0" justifyLastLine="0" shrinkToFit="0" readingOrder="0"/>
    </dxf>
    <dxf>
      <font>
        <b val="0"/>
      </font>
      <numFmt numFmtId="3" formatCode="#,##0"/>
      <alignment horizontal="right" vertical="bottom" textRotation="0" wrapText="0" indent="0" justifyLastLine="0" shrinkToFit="0" readingOrder="0"/>
    </dxf>
    <dxf>
      <font>
        <b val="0"/>
      </font>
      <numFmt numFmtId="3" formatCode="#,##0"/>
      <alignment horizontal="right" vertical="bottom" textRotation="0" wrapText="0" indent="0" justifyLastLine="0" shrinkToFit="0" readingOrder="0"/>
    </dxf>
    <dxf>
      <font>
        <b val="0"/>
      </font>
      <numFmt numFmtId="3" formatCode="#,##0"/>
      <alignment horizontal="right" vertical="bottom" textRotation="0" wrapText="0" indent="0" justifyLastLine="0" shrinkToFit="0" readingOrder="0"/>
    </dxf>
    <dxf>
      <font>
        <b val="0"/>
      </font>
      <numFmt numFmtId="3" formatCode="#,##0"/>
      <alignment horizontal="right" vertical="bottom" textRotation="0" wrapText="0" indent="0" justifyLastLine="0" shrinkToFit="0" readingOrder="0"/>
    </dxf>
    <dxf>
      <font>
        <b val="0"/>
      </font>
      <numFmt numFmtId="3" formatCode="#,##0"/>
      <alignment horizontal="right" vertical="bottom" textRotation="0" wrapText="0" indent="0" justifyLastLine="0" shrinkToFit="0" readingOrder="0"/>
    </dxf>
    <dxf>
      <font>
        <b val="0"/>
      </font>
      <numFmt numFmtId="3" formatCode="#,##0"/>
      <alignment horizontal="right" vertical="bottom" textRotation="0" wrapText="0" indent="0" justifyLastLine="0" shrinkToFit="0" readingOrder="0"/>
    </dxf>
    <dxf>
      <font>
        <b val="0"/>
      </font>
      <numFmt numFmtId="3" formatCode="#,##0"/>
      <alignment horizontal="right" vertical="bottom" textRotation="0" wrapText="0" indent="0" justifyLastLine="0" shrinkToFit="0" readingOrder="0"/>
    </dxf>
    <dxf>
      <font>
        <b val="0"/>
      </font>
      <numFmt numFmtId="3" formatCode="#,##0"/>
      <alignment horizontal="right" vertical="bottom" textRotation="0" wrapText="0" indent="0" justifyLastLine="0" shrinkToFit="0" readingOrder="0"/>
    </dxf>
    <dxf>
      <font>
        <b val="0"/>
      </font>
      <numFmt numFmtId="3" formatCode="#,##0"/>
      <alignment horizontal="right" vertical="bottom" textRotation="0" wrapText="0" indent="0" justifyLastLine="0" shrinkToFit="0" readingOrder="0"/>
    </dxf>
    <dxf>
      <font>
        <b val="0"/>
      </font>
      <numFmt numFmtId="3" formatCode="#,##0"/>
      <alignment horizontal="right" vertical="bottom" textRotation="0" wrapText="0" indent="0" justifyLastLine="0" shrinkToFit="0" readingOrder="0"/>
    </dxf>
    <dxf>
      <font>
        <b val="0"/>
      </font>
      <numFmt numFmtId="3" formatCode="#,##0"/>
      <alignment horizontal="right" vertical="bottom" textRotation="0" wrapText="0" indent="0" justifyLastLine="0" shrinkToFit="0" readingOrder="0"/>
    </dxf>
    <dxf>
      <font>
        <b val="0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left" vertical="bottom" textRotation="0" wrapText="0" indent="0" justifyLastLine="0" shrinkToFit="0" readingOrder="0"/>
    </dxf>
    <dxf>
      <font>
        <b val="0"/>
      </font>
      <numFmt numFmtId="3" formatCode="#,##0"/>
      <alignment horizontal="right" vertical="bottom" textRotation="0" wrapText="0" indent="0" justifyLastLine="0" shrinkToFit="0" readingOrder="0"/>
    </dxf>
    <dxf>
      <font>
        <b val="0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</font>
      <numFmt numFmtId="3" formatCode="#,##0"/>
      <alignment horizontal="right" vertical="bottom" textRotation="0" wrapText="0" indent="0" justifyLastLine="0" shrinkToFit="0" readingOrder="0"/>
    </dxf>
    <dxf>
      <font>
        <b val="0"/>
      </font>
      <numFmt numFmtId="3" formatCode="#,##0"/>
      <alignment horizontal="right" vertical="bottom" textRotation="0" wrapText="0" indent="0" justifyLastLine="0" shrinkToFit="0" readingOrder="0"/>
    </dxf>
    <dxf>
      <font>
        <b val="0"/>
      </font>
      <numFmt numFmtId="3" formatCode="#,##0"/>
      <alignment horizontal="right" vertical="bottom" textRotation="0" wrapText="0" indent="0" justifyLastLine="0" shrinkToFit="0" readingOrder="0"/>
    </dxf>
    <dxf>
      <font>
        <b val="0"/>
      </font>
      <numFmt numFmtId="3" formatCode="#,##0"/>
      <alignment horizontal="right" vertical="bottom" textRotation="0" wrapText="0" indent="0" justifyLastLine="0" shrinkToFit="0" readingOrder="0"/>
    </dxf>
    <dxf>
      <font>
        <b val="0"/>
      </font>
      <numFmt numFmtId="3" formatCode="#,##0"/>
      <alignment horizontal="right" vertical="bottom" textRotation="0" wrapText="0" indent="0" justifyLastLine="0" shrinkToFit="0" readingOrder="0"/>
    </dxf>
    <dxf>
      <font>
        <b val="0"/>
      </font>
      <numFmt numFmtId="3" formatCode="#,##0"/>
      <alignment horizontal="right" vertical="bottom" textRotation="0" wrapText="0" indent="0" justifyLastLine="0" shrinkToFit="0" readingOrder="0"/>
    </dxf>
    <dxf>
      <font>
        <b val="0"/>
      </font>
      <numFmt numFmtId="3" formatCode="#,##0"/>
      <alignment horizontal="right" vertical="bottom" textRotation="0" wrapText="0" indent="0" justifyLastLine="0" shrinkToFit="0" readingOrder="0"/>
    </dxf>
    <dxf>
      <font>
        <b val="0"/>
      </font>
      <numFmt numFmtId="3" formatCode="#,##0"/>
      <alignment horizontal="right" vertical="bottom" textRotation="0" wrapText="0" indent="0" justifyLastLine="0" shrinkToFit="0" readingOrder="0"/>
    </dxf>
    <dxf>
      <font>
        <b val="0"/>
      </font>
      <numFmt numFmtId="3" formatCode="#,##0"/>
      <alignment horizontal="right" vertical="bottom" textRotation="0" wrapText="0" indent="0" justifyLastLine="0" shrinkToFit="0" readingOrder="0"/>
    </dxf>
    <dxf>
      <font>
        <b val="0"/>
      </font>
      <numFmt numFmtId="3" formatCode="#,##0"/>
      <alignment horizontal="right" vertical="bottom" textRotation="0" wrapText="0" indent="0" justifyLastLine="0" shrinkToFit="0" readingOrder="0"/>
    </dxf>
    <dxf>
      <font>
        <b val="0"/>
      </font>
      <numFmt numFmtId="3" formatCode="#,##0"/>
      <alignment horizontal="right" vertical="bottom" textRotation="0" wrapText="0" indent="0" justifyLastLine="0" shrinkToFit="0" readingOrder="0"/>
    </dxf>
    <dxf>
      <font>
        <b val="0"/>
      </font>
      <numFmt numFmtId="3" formatCode="#,##0"/>
      <alignment horizontal="right" vertical="bottom" textRotation="0" wrapText="0" indent="0" justifyLastLine="0" shrinkToFit="0" readingOrder="0"/>
    </dxf>
    <dxf>
      <font>
        <b val="0"/>
      </font>
      <numFmt numFmtId="3" formatCode="#,##0"/>
      <alignment horizontal="right" vertical="bottom" textRotation="0" wrapText="0" indent="0" justifyLastLine="0" shrinkToFit="0" readingOrder="0"/>
    </dxf>
    <dxf>
      <font>
        <b val="0"/>
      </font>
      <numFmt numFmtId="3" formatCode="#,##0"/>
      <alignment horizontal="right" vertical="bottom" textRotation="0" wrapText="0" indent="0" justifyLastLine="0" shrinkToFit="0" readingOrder="0"/>
    </dxf>
    <dxf>
      <font>
        <b val="0"/>
      </font>
      <numFmt numFmtId="3" formatCode="#,##0"/>
      <alignment horizontal="right" vertical="bottom" textRotation="0" wrapText="0" indent="0" justifyLastLine="0" shrinkToFit="0" readingOrder="0"/>
    </dxf>
    <dxf>
      <font>
        <b val="0"/>
      </font>
      <numFmt numFmtId="3" formatCode="#,##0"/>
      <alignment horizontal="right" vertical="bottom" textRotation="0" wrapText="0" indent="0" justifyLastLine="0" shrinkToFit="0" readingOrder="0"/>
    </dxf>
    <dxf>
      <font>
        <b val="0"/>
      </font>
      <numFmt numFmtId="3" formatCode="#,##0"/>
      <alignment horizontal="right" vertical="bottom" textRotation="0" wrapText="0" indent="0" justifyLastLine="0" shrinkToFit="0" readingOrder="0"/>
    </dxf>
    <dxf>
      <font>
        <b val="0"/>
      </font>
      <numFmt numFmtId="3" formatCode="#,##0"/>
      <alignment horizontal="right" vertical="bottom" textRotation="0" wrapText="0" indent="0" justifyLastLine="0" shrinkToFit="0" readingOrder="0"/>
    </dxf>
    <dxf>
      <font>
        <b val="0"/>
      </font>
      <numFmt numFmtId="3" formatCode="#,##0"/>
      <alignment horizontal="right" vertical="bottom" textRotation="0" wrapText="0" indent="0" justifyLastLine="0" shrinkToFit="0" readingOrder="0"/>
    </dxf>
    <dxf>
      <font>
        <b val="0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0.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0.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0.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0.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0.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0.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0.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0.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0.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0.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0.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0.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0.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0.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0.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0.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0.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0.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0.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0.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0.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64" formatCode="0.0"/>
      <fill>
        <patternFill patternType="none">
          <fgColor indexed="64"/>
          <bgColor indexed="65"/>
        </patternFill>
      </fill>
    </dxf>
    <dxf>
      <numFmt numFmtId="164" formatCode="0.0"/>
      <fill>
        <patternFill patternType="none">
          <fgColor indexed="64"/>
          <bgColor indexed="65"/>
        </patternFill>
      </fill>
    </dxf>
    <dxf>
      <numFmt numFmtId="164" formatCode="0.0"/>
      <fill>
        <patternFill patternType="none">
          <fgColor indexed="64"/>
          <bgColor indexed="65"/>
        </patternFill>
      </fill>
    </dxf>
    <dxf>
      <numFmt numFmtId="164" formatCode="0.0"/>
      <fill>
        <patternFill patternType="none">
          <fgColor indexed="64"/>
          <bgColor indexed="65"/>
        </patternFill>
      </fill>
    </dxf>
    <dxf>
      <numFmt numFmtId="164" formatCode="0.0"/>
      <fill>
        <patternFill patternType="none">
          <fgColor indexed="64"/>
          <bgColor indexed="65"/>
        </patternFill>
      </fill>
    </dxf>
    <dxf>
      <numFmt numFmtId="164" formatCode="0.0"/>
      <fill>
        <patternFill patternType="none">
          <fgColor indexed="64"/>
          <bgColor indexed="65"/>
        </patternFill>
      </fill>
    </dxf>
    <dxf>
      <numFmt numFmtId="164" formatCode="0.0"/>
      <fill>
        <patternFill patternType="none">
          <fgColor indexed="64"/>
          <bgColor indexed="65"/>
        </patternFill>
      </fill>
    </dxf>
    <dxf>
      <numFmt numFmtId="164" formatCode="0.0"/>
      <fill>
        <patternFill patternType="none">
          <fgColor indexed="64"/>
          <bgColor indexed="65"/>
        </patternFill>
      </fill>
    </dxf>
    <dxf>
      <numFmt numFmtId="164" formatCode="0.0"/>
      <fill>
        <patternFill patternType="none">
          <fgColor indexed="64"/>
          <bgColor indexed="65"/>
        </patternFill>
      </fill>
    </dxf>
    <dxf>
      <font>
        <b/>
      </font>
      <numFmt numFmtId="164" formatCode="0.0"/>
      <fill>
        <patternFill patternType="none">
          <fgColor indexed="64"/>
          <bgColor indexed="65"/>
        </patternFill>
      </fill>
    </dxf>
    <dxf>
      <numFmt numFmtId="164" formatCode="0.0"/>
      <fill>
        <patternFill patternType="none">
          <fgColor indexed="64"/>
          <bgColor indexed="65"/>
        </patternFill>
      </fill>
    </dxf>
    <dxf>
      <numFmt numFmtId="164" formatCode="0.0"/>
      <fill>
        <patternFill patternType="none">
          <fgColor indexed="64"/>
          <bgColor indexed="65"/>
        </patternFill>
      </fill>
    </dxf>
    <dxf>
      <numFmt numFmtId="164" formatCode="0.0"/>
      <fill>
        <patternFill patternType="none">
          <fgColor indexed="64"/>
          <bgColor indexed="65"/>
        </patternFill>
      </fill>
    </dxf>
    <dxf>
      <numFmt numFmtId="164" formatCode="0.0"/>
      <fill>
        <patternFill patternType="none">
          <fgColor indexed="64"/>
          <bgColor indexed="65"/>
        </patternFill>
      </fill>
    </dxf>
    <dxf>
      <numFmt numFmtId="164" formatCode="0.0"/>
      <fill>
        <patternFill patternType="none">
          <fgColor indexed="64"/>
          <bgColor indexed="65"/>
        </patternFill>
      </fill>
    </dxf>
    <dxf>
      <numFmt numFmtId="164" formatCode="0.0"/>
      <fill>
        <patternFill patternType="none">
          <fgColor indexed="64"/>
          <bgColor indexed="65"/>
        </patternFill>
      </fill>
    </dxf>
    <dxf>
      <numFmt numFmtId="164" formatCode="0.0"/>
      <fill>
        <patternFill patternType="none">
          <fgColor indexed="64"/>
          <bgColor indexed="65"/>
        </patternFill>
      </fill>
    </dxf>
    <dxf>
      <numFmt numFmtId="164" formatCode="0.0"/>
      <fill>
        <patternFill patternType="none">
          <fgColor indexed="64"/>
          <bgColor indexed="65"/>
        </patternFill>
      </fill>
    </dxf>
    <dxf>
      <numFmt numFmtId="164" formatCode="0.0"/>
      <fill>
        <patternFill patternType="none">
          <fgColor indexed="64"/>
          <bgColor indexed="65"/>
        </patternFill>
      </fill>
    </dxf>
    <dxf>
      <font>
        <b val="0"/>
      </font>
      <numFmt numFmtId="1" formatCode="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 outline="0">
        <left style="thin">
          <color indexed="64"/>
        </left>
        <top style="thin">
          <color indexed="64"/>
        </top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general" vertical="bottom" textRotation="9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</font>
      <numFmt numFmtId="3" formatCode="#,##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ont>
        <b val="0"/>
      </font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general" vertical="bottom" textRotation="9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0.0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numFmt numFmtId="164" formatCode="0.0"/>
      <alignment horizontal="right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>
        <bottom style="thin">
          <color indexed="64"/>
        </bottom>
      </border>
    </dxf>
    <dxf>
      <fill>
        <patternFill patternType="solid">
          <fgColor indexed="64"/>
          <bgColor theme="3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0.0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numFmt numFmtId="164" formatCode="0.0"/>
      <alignment horizontal="right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>
        <bottom style="thin">
          <color indexed="64"/>
        </bottom>
      </border>
    </dxf>
    <dxf>
      <fill>
        <patternFill patternType="solid">
          <fgColor indexed="64"/>
          <bgColor theme="3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0.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164" formatCode="0.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>
        <bottom style="thin">
          <color indexed="64"/>
        </bottom>
      </border>
    </dxf>
    <dxf>
      <fill>
        <patternFill patternType="solid">
          <fgColor indexed="64"/>
          <bgColor theme="3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0.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164" formatCode="0.0"/>
      <alignment horizontal="right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>
        <bottom style="thin">
          <color indexed="64"/>
        </bottom>
      </border>
    </dxf>
    <dxf>
      <fill>
        <patternFill patternType="solid">
          <fgColor indexed="64"/>
          <bgColor theme="3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PivotStyle="PivotStyleLight16"/>
  <colors>
    <mruColors>
      <color rgb="FFFFD128"/>
      <color rgb="FF2ABB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Kuviot!$A$1</c:f>
          <c:strCache>
            <c:ptCount val="1"/>
            <c:pt idx="0">
              <c:v>Bruttoarvonlisäys perushintaan maakunnittain v. 2000 ja 2023* (käypiin hintoihin, milj. €, koko kansantalous)</c:v>
            </c:pt>
          </c:strCache>
        </c:strRef>
      </c:tx>
      <c:layout>
        <c:manualLayout>
          <c:xMode val="edge"/>
          <c:yMode val="edge"/>
          <c:x val="0.16854857927924438"/>
          <c:y val="1.01009870015824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20775108936902029"/>
          <c:y val="0.10934343434343434"/>
          <c:w val="0.73749183266554852"/>
          <c:h val="0.7705676847212280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Kuviot!$B$4</c:f>
              <c:strCache>
                <c:ptCount val="1"/>
                <c:pt idx="0">
                  <c:v>2000</c:v>
                </c:pt>
              </c:strCache>
            </c:strRef>
          </c:tx>
          <c:spPr>
            <a:pattFill prst="dkVert">
              <a:fgClr>
                <a:srgbClr val="2ABBFE"/>
              </a:fgClr>
              <a:bgClr>
                <a:schemeClr val="bg1"/>
              </a:bgClr>
            </a:pattFill>
            <a:ln>
              <a:solidFill>
                <a:srgbClr val="2ABBFE"/>
              </a:solidFill>
            </a:ln>
            <a:effectLst/>
          </c:spPr>
          <c:invertIfNegative val="0"/>
          <c:cat>
            <c:strRef>
              <c:f>Kuviot!$A$5:$A$23</c:f>
              <c:strCache>
                <c:ptCount val="19"/>
                <c:pt idx="0">
                  <c:v>Ahvenanmaa</c:v>
                </c:pt>
                <c:pt idx="1">
                  <c:v>Kainuu</c:v>
                </c:pt>
                <c:pt idx="2">
                  <c:v>Keski-Pohjanmaa</c:v>
                </c:pt>
                <c:pt idx="3">
                  <c:v>Etelä-Savo</c:v>
                </c:pt>
                <c:pt idx="4">
                  <c:v>Etelä-Karjala</c:v>
                </c:pt>
                <c:pt idx="5">
                  <c:v>Pohjois-Karjala</c:v>
                </c:pt>
                <c:pt idx="6">
                  <c:v>Kanta-Häme</c:v>
                </c:pt>
                <c:pt idx="7">
                  <c:v>Kymenlaakso</c:v>
                </c:pt>
                <c:pt idx="8">
                  <c:v>Etelä-Pohjanmaa</c:v>
                </c:pt>
                <c:pt idx="9">
                  <c:v>Päijät-Häme</c:v>
                </c:pt>
                <c:pt idx="10">
                  <c:v>Lappi</c:v>
                </c:pt>
                <c:pt idx="11">
                  <c:v>Pohjanmaa</c:v>
                </c:pt>
                <c:pt idx="12">
                  <c:v>Satakunta</c:v>
                </c:pt>
                <c:pt idx="13">
                  <c:v>Pohjois-Savo</c:v>
                </c:pt>
                <c:pt idx="14">
                  <c:v>Keski-Suomi</c:v>
                </c:pt>
                <c:pt idx="15">
                  <c:v>Pohjois-Pohjanmaa</c:v>
                </c:pt>
                <c:pt idx="16">
                  <c:v>Varsinais-Suomi</c:v>
                </c:pt>
                <c:pt idx="17">
                  <c:v>Pirkanmaa</c:v>
                </c:pt>
                <c:pt idx="18">
                  <c:v>Uusimaa</c:v>
                </c:pt>
              </c:strCache>
            </c:strRef>
          </c:cat>
          <c:val>
            <c:numRef>
              <c:f>Kuviot!$B$5:$B$23</c:f>
              <c:numCache>
                <c:formatCode>#,##0</c:formatCode>
                <c:ptCount val="19"/>
                <c:pt idx="0">
                  <c:v>706.1</c:v>
                </c:pt>
                <c:pt idx="1">
                  <c:v>1313.1</c:v>
                </c:pt>
                <c:pt idx="2">
                  <c:v>1150.8</c:v>
                </c:pt>
                <c:pt idx="3">
                  <c:v>2424</c:v>
                </c:pt>
                <c:pt idx="4">
                  <c:v>3097.6</c:v>
                </c:pt>
                <c:pt idx="5">
                  <c:v>2930.4</c:v>
                </c:pt>
                <c:pt idx="6">
                  <c:v>2986.4</c:v>
                </c:pt>
                <c:pt idx="7">
                  <c:v>4321</c:v>
                </c:pt>
                <c:pt idx="8">
                  <c:v>3131.1</c:v>
                </c:pt>
                <c:pt idx="9">
                  <c:v>3710.9</c:v>
                </c:pt>
                <c:pt idx="10">
                  <c:v>3739.8</c:v>
                </c:pt>
                <c:pt idx="11">
                  <c:v>3618.1</c:v>
                </c:pt>
                <c:pt idx="12">
                  <c:v>4763.1000000000004</c:v>
                </c:pt>
                <c:pt idx="13">
                  <c:v>4443.1000000000004</c:v>
                </c:pt>
                <c:pt idx="14">
                  <c:v>5101.7</c:v>
                </c:pt>
                <c:pt idx="15">
                  <c:v>7702.3</c:v>
                </c:pt>
                <c:pt idx="16">
                  <c:v>10189.5</c:v>
                </c:pt>
                <c:pt idx="17">
                  <c:v>9868.4</c:v>
                </c:pt>
                <c:pt idx="18">
                  <c:v>44012.2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26-4133-8189-BDCA5807DC31}"/>
            </c:ext>
          </c:extLst>
        </c:ser>
        <c:ser>
          <c:idx val="1"/>
          <c:order val="1"/>
          <c:tx>
            <c:strRef>
              <c:f>Kuviot!$C$4</c:f>
              <c:strCache>
                <c:ptCount val="1"/>
                <c:pt idx="0">
                  <c:v>2023*</c:v>
                </c:pt>
              </c:strCache>
            </c:strRef>
          </c:tx>
          <c:spPr>
            <a:solidFill>
              <a:srgbClr val="FFD128"/>
            </a:solidFill>
            <a:ln>
              <a:solidFill>
                <a:srgbClr val="FFD128"/>
              </a:solidFill>
            </a:ln>
            <a:effectLst/>
          </c:spPr>
          <c:invertIfNegative val="0"/>
          <c:cat>
            <c:strRef>
              <c:f>Kuviot!$A$5:$A$23</c:f>
              <c:strCache>
                <c:ptCount val="19"/>
                <c:pt idx="0">
                  <c:v>Ahvenanmaa</c:v>
                </c:pt>
                <c:pt idx="1">
                  <c:v>Kainuu</c:v>
                </c:pt>
                <c:pt idx="2">
                  <c:v>Keski-Pohjanmaa</c:v>
                </c:pt>
                <c:pt idx="3">
                  <c:v>Etelä-Savo</c:v>
                </c:pt>
                <c:pt idx="4">
                  <c:v>Etelä-Karjala</c:v>
                </c:pt>
                <c:pt idx="5">
                  <c:v>Pohjois-Karjala</c:v>
                </c:pt>
                <c:pt idx="6">
                  <c:v>Kanta-Häme</c:v>
                </c:pt>
                <c:pt idx="7">
                  <c:v>Kymenlaakso</c:v>
                </c:pt>
                <c:pt idx="8">
                  <c:v>Etelä-Pohjanmaa</c:v>
                </c:pt>
                <c:pt idx="9">
                  <c:v>Päijät-Häme</c:v>
                </c:pt>
                <c:pt idx="10">
                  <c:v>Lappi</c:v>
                </c:pt>
                <c:pt idx="11">
                  <c:v>Pohjanmaa</c:v>
                </c:pt>
                <c:pt idx="12">
                  <c:v>Satakunta</c:v>
                </c:pt>
                <c:pt idx="13">
                  <c:v>Pohjois-Savo</c:v>
                </c:pt>
                <c:pt idx="14">
                  <c:v>Keski-Suomi</c:v>
                </c:pt>
                <c:pt idx="15">
                  <c:v>Pohjois-Pohjanmaa</c:v>
                </c:pt>
                <c:pt idx="16">
                  <c:v>Varsinais-Suomi</c:v>
                </c:pt>
                <c:pt idx="17">
                  <c:v>Pirkanmaa</c:v>
                </c:pt>
                <c:pt idx="18">
                  <c:v>Uusimaa</c:v>
                </c:pt>
              </c:strCache>
            </c:strRef>
          </c:cat>
          <c:val>
            <c:numRef>
              <c:f>Kuviot!$C$5:$C$23</c:f>
              <c:numCache>
                <c:formatCode>#,##0</c:formatCode>
                <c:ptCount val="19"/>
                <c:pt idx="0">
                  <c:v>1708.8</c:v>
                </c:pt>
                <c:pt idx="1">
                  <c:v>2358</c:v>
                </c:pt>
                <c:pt idx="2">
                  <c:v>2675.9</c:v>
                </c:pt>
                <c:pt idx="3">
                  <c:v>4312.8</c:v>
                </c:pt>
                <c:pt idx="4">
                  <c:v>4434.7</c:v>
                </c:pt>
                <c:pt idx="5">
                  <c:v>5321.6</c:v>
                </c:pt>
                <c:pt idx="6">
                  <c:v>6292.4</c:v>
                </c:pt>
                <c:pt idx="7">
                  <c:v>6526.6</c:v>
                </c:pt>
                <c:pt idx="8">
                  <c:v>6664.6</c:v>
                </c:pt>
                <c:pt idx="9">
                  <c:v>6682.7</c:v>
                </c:pt>
                <c:pt idx="10">
                  <c:v>6857.4</c:v>
                </c:pt>
                <c:pt idx="11">
                  <c:v>7914</c:v>
                </c:pt>
                <c:pt idx="12">
                  <c:v>8616.4</c:v>
                </c:pt>
                <c:pt idx="13">
                  <c:v>8867</c:v>
                </c:pt>
                <c:pt idx="14">
                  <c:v>9786.9</c:v>
                </c:pt>
                <c:pt idx="15">
                  <c:v>15792.7</c:v>
                </c:pt>
                <c:pt idx="16">
                  <c:v>19260</c:v>
                </c:pt>
                <c:pt idx="17">
                  <c:v>21827.7</c:v>
                </c:pt>
                <c:pt idx="18">
                  <c:v>93306.6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26-4133-8189-BDCA5807D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375316024"/>
        <c:axId val="375313400"/>
      </c:barChart>
      <c:catAx>
        <c:axId val="375316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75313400"/>
        <c:crosses val="autoZero"/>
        <c:auto val="1"/>
        <c:lblAlgn val="ctr"/>
        <c:lblOffset val="100"/>
        <c:noMultiLvlLbl val="0"/>
      </c:catAx>
      <c:valAx>
        <c:axId val="375313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75316024"/>
        <c:crosses val="autoZero"/>
        <c:crossBetween val="between"/>
        <c:majorUnit val="10000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34540566261200578"/>
          <c:y val="0.59020663374537918"/>
          <c:w val="0.10906691886688588"/>
          <c:h val="7.54654583257782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Kuviot!$A$28</c:f>
          <c:strCache>
            <c:ptCount val="1"/>
            <c:pt idx="0">
              <c:v>Bruttoarvonlisäys perushintaan €/asukas maakunnittain v. 2023* (käypiin hintoihin, koko kansantalous)</c:v>
            </c:pt>
          </c:strCache>
        </c:strRef>
      </c:tx>
      <c:layout>
        <c:manualLayout>
          <c:xMode val="edge"/>
          <c:yMode val="edge"/>
          <c:x val="0.15392360201165561"/>
          <c:y val="1.6622402067983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8840807954387429"/>
          <c:y val="0.13662217232202262"/>
          <c:w val="0.75989500764844942"/>
          <c:h val="0.7704349634065202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Kuviot!$B$31</c:f>
              <c:strCache>
                <c:ptCount val="1"/>
                <c:pt idx="0">
                  <c:v>Bruttoarvonlisäys 
perushintaan 
€/asukas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FFD12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8E4-45C6-A779-628D6AF492A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3CA-4B7F-AEFC-B2742181A77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05-4A6F-AFC4-666FD2BBA6E5}"/>
              </c:ext>
            </c:extLst>
          </c:dPt>
          <c:dPt>
            <c:idx val="16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8E4-45C6-A779-628D6AF492A5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05-4A6F-AFC4-666FD2BBA6E5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3CA-4B7F-AEFC-B2742181A772}"/>
              </c:ext>
            </c:extLst>
          </c:dPt>
          <c:cat>
            <c:strRef>
              <c:f>Kuviot!$A$32:$A$51</c:f>
              <c:strCache>
                <c:ptCount val="20"/>
                <c:pt idx="0">
                  <c:v>Päijät-Häme</c:v>
                </c:pt>
                <c:pt idx="1">
                  <c:v>Pohjois-Karjala</c:v>
                </c:pt>
                <c:pt idx="2">
                  <c:v>Etelä-Savo</c:v>
                </c:pt>
                <c:pt idx="3">
                  <c:v>Kainuu</c:v>
                </c:pt>
                <c:pt idx="4">
                  <c:v>Etelä-Pohjanmaa</c:v>
                </c:pt>
                <c:pt idx="5">
                  <c:v>Etelä-Karjala</c:v>
                </c:pt>
                <c:pt idx="6">
                  <c:v>Pohjois-Savo</c:v>
                </c:pt>
                <c:pt idx="7">
                  <c:v>Keski-Suomi</c:v>
                </c:pt>
                <c:pt idx="8">
                  <c:v>Kanta-Häme</c:v>
                </c:pt>
                <c:pt idx="9">
                  <c:v>Pohjois-Pohjanmaa</c:v>
                </c:pt>
                <c:pt idx="10">
                  <c:v>Lappi</c:v>
                </c:pt>
                <c:pt idx="11">
                  <c:v>Varsinais-Suomi</c:v>
                </c:pt>
                <c:pt idx="12">
                  <c:v>Keski-Pohjanmaa</c:v>
                </c:pt>
                <c:pt idx="13">
                  <c:v>Satakunta</c:v>
                </c:pt>
                <c:pt idx="14">
                  <c:v>Pirkanmaa</c:v>
                </c:pt>
                <c:pt idx="15">
                  <c:v>Kymenlaakso</c:v>
                </c:pt>
                <c:pt idx="16">
                  <c:v>KOKO MAA</c:v>
                </c:pt>
                <c:pt idx="17">
                  <c:v>Pohjanmaa</c:v>
                </c:pt>
                <c:pt idx="18">
                  <c:v>Uusimaa</c:v>
                </c:pt>
                <c:pt idx="19">
                  <c:v>Ahvenanmaa</c:v>
                </c:pt>
              </c:strCache>
            </c:strRef>
          </c:cat>
          <c:val>
            <c:numRef>
              <c:f>Kuviot!$B$32:$B$51</c:f>
              <c:numCache>
                <c:formatCode>#,##0</c:formatCode>
                <c:ptCount val="20"/>
                <c:pt idx="0">
                  <c:v>32677.5</c:v>
                </c:pt>
                <c:pt idx="1">
                  <c:v>32762.5</c:v>
                </c:pt>
                <c:pt idx="2">
                  <c:v>33128.699999999997</c:v>
                </c:pt>
                <c:pt idx="3">
                  <c:v>33521.9</c:v>
                </c:pt>
                <c:pt idx="4">
                  <c:v>34956.199999999997</c:v>
                </c:pt>
                <c:pt idx="5">
                  <c:v>35404.6</c:v>
                </c:pt>
                <c:pt idx="6">
                  <c:v>35762.9</c:v>
                </c:pt>
                <c:pt idx="7">
                  <c:v>35868.800000000003</c:v>
                </c:pt>
                <c:pt idx="8">
                  <c:v>37114.199999999997</c:v>
                </c:pt>
                <c:pt idx="9">
                  <c:v>37838.300000000003</c:v>
                </c:pt>
                <c:pt idx="10">
                  <c:v>38968.699999999997</c:v>
                </c:pt>
                <c:pt idx="11">
                  <c:v>39452.9</c:v>
                </c:pt>
                <c:pt idx="12">
                  <c:v>39484.1</c:v>
                </c:pt>
                <c:pt idx="13">
                  <c:v>40614.9</c:v>
                </c:pt>
                <c:pt idx="14">
                  <c:v>40724</c:v>
                </c:pt>
                <c:pt idx="15">
                  <c:v>41029</c:v>
                </c:pt>
                <c:pt idx="16">
                  <c:v>42854.6</c:v>
                </c:pt>
                <c:pt idx="17">
                  <c:v>44721.5</c:v>
                </c:pt>
                <c:pt idx="18">
                  <c:v>53431.5</c:v>
                </c:pt>
                <c:pt idx="19">
                  <c:v>56118.5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CA-4B7F-AEFC-B2742181A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1614496"/>
        <c:axId val="91616792"/>
      </c:barChart>
      <c:catAx>
        <c:axId val="9161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91616792"/>
        <c:crosses val="autoZero"/>
        <c:auto val="1"/>
        <c:lblAlgn val="ctr"/>
        <c:lblOffset val="100"/>
        <c:noMultiLvlLbl val="0"/>
      </c:catAx>
      <c:valAx>
        <c:axId val="91616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91614496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'Psavo toimialat'!$A$1</c:f>
          <c:strCache>
            <c:ptCount val="1"/>
            <c:pt idx="0">
              <c:v>Pohjois-Savon bruttoarvonlisäyksen (perushintaan, koko kansantalous) jakautuminen toimialoittain (%) v. 2022</c:v>
            </c:pt>
          </c:strCache>
        </c:strRef>
      </c:tx>
      <c:layout>
        <c:manualLayout>
          <c:xMode val="edge"/>
          <c:yMode val="edge"/>
          <c:x val="0.177342184861749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49029839320522206"/>
          <c:y val="7.8872939925571511E-2"/>
          <c:w val="0.47892456402708011"/>
          <c:h val="0.8584428661202745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'Psavo toimialat'!$N$4</c:f>
              <c:strCache>
                <c:ptCount val="1"/>
                <c:pt idx="0">
                  <c:v>Osuus (%) kaikista 
toimialoista v. 2022</c:v>
                </c:pt>
              </c:strCache>
            </c:strRef>
          </c:tx>
          <c:spPr>
            <a:solidFill>
              <a:srgbClr val="FFD128"/>
            </a:solidFill>
            <a:ln>
              <a:noFill/>
            </a:ln>
            <a:effectLst/>
          </c:spPr>
          <c:invertIfNegative val="0"/>
          <c:dLbls>
            <c:dLbl>
              <c:idx val="28"/>
              <c:layout>
                <c:manualLayout>
                  <c:x val="-3.246094335079868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BB-404C-8679-2F40F7DC2AA8}"/>
                </c:ext>
              </c:extLst>
            </c:dLbl>
            <c:dLbl>
              <c:idx val="29"/>
              <c:layout>
                <c:manualLayout>
                  <c:x val="-4.86914150261974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BB-404C-8679-2F40F7DC2A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'Psavo toimialat'!$L$5:$L$34</c:f>
              <c:strCache>
                <c:ptCount val="30"/>
                <c:pt idx="0">
                  <c:v>Kulkuneuvojen valmistus (29–30)</c:v>
                </c:pt>
                <c:pt idx="1">
                  <c:v>Kotitalouspalvelut (97–98)</c:v>
                </c:pt>
                <c:pt idx="2">
                  <c:v>Tekstiiliteollisuus (13–15)</c:v>
                </c:pt>
                <c:pt idx="3">
                  <c:v>Kaivostoiminta ja louhinta (05–09)</c:v>
                </c:pt>
                <c:pt idx="4">
                  <c:v>Rakennusaineteollisuus (23)</c:v>
                </c:pt>
                <c:pt idx="5">
                  <c:v>Huonekalujen ym. valmistus, koneiden ja laitteiden huolto ja asennus (31–33)</c:v>
                </c:pt>
                <c:pt idx="6">
                  <c:v>Sähkö- ja elektroniikkateollisuus (26–27)</c:v>
                </c:pt>
                <c:pt idx="7">
                  <c:v>Majoitus- ja ravitsemistoiminta (55–56)</c:v>
                </c:pt>
                <c:pt idx="8">
                  <c:v>Muu kiinteistötoiminta (681, 68209, 683)</c:v>
                </c:pt>
                <c:pt idx="9">
                  <c:v>Maatalous ja metsästys (01)</c:v>
                </c:pt>
                <c:pt idx="10">
                  <c:v>Elintarviketeollisuus ym. (10–12)</c:v>
                </c:pt>
                <c:pt idx="11">
                  <c:v>Metallien jalostus ja metallituott. Valm. (pl. koneet ja laitteet) (24–25)</c:v>
                </c:pt>
                <c:pt idx="12">
                  <c:v>Informaatio ja viestintä (58–63)</c:v>
                </c:pt>
                <c:pt idx="13">
                  <c:v>Paperiteollisuus ja painaminen (17–18)</c:v>
                </c:pt>
                <c:pt idx="14">
                  <c:v>Taiteet, viihteet, virkistys ja muu palvelutoiminta (90–96)</c:v>
                </c:pt>
                <c:pt idx="15">
                  <c:v>Rahoitus- ja vakuutustoiminta (64–66)</c:v>
                </c:pt>
                <c:pt idx="16">
                  <c:v>Puuteollisuus (16)</c:v>
                </c:pt>
                <c:pt idx="17">
                  <c:v>Muiden koneiden ja laitteiden valmistus (28)</c:v>
                </c:pt>
                <c:pt idx="18">
                  <c:v>Energia-, vesi- ja jätehuolto (35–39)</c:v>
                </c:pt>
                <c:pt idx="19">
                  <c:v>Kemianteollisuus (19–22)</c:v>
                </c:pt>
                <c:pt idx="20">
                  <c:v>Hallinto- ja tukipalvelutoiminta (77–82)</c:v>
                </c:pt>
                <c:pt idx="21">
                  <c:v>Kuljetus ja varastointi (49–53)</c:v>
                </c:pt>
                <c:pt idx="22">
                  <c:v>Julkinen hallinto ja maanpuolustus, pakollinen sosiaalivakuutus (84)</c:v>
                </c:pt>
                <c:pt idx="23">
                  <c:v>Metsätalous ja kalatalous (02–03)</c:v>
                </c:pt>
                <c:pt idx="24">
                  <c:v>Ammatillinen, tieteellinen ja tekninen toiminta (69–75)</c:v>
                </c:pt>
                <c:pt idx="25">
                  <c:v>Koulutus (85)</c:v>
                </c:pt>
                <c:pt idx="26">
                  <c:v>Tukku- ja vähittäiskauppa, moottoriajoneuvojen korjaus (45–47)</c:v>
                </c:pt>
                <c:pt idx="27">
                  <c:v>Rakentaminen (41–43)</c:v>
                </c:pt>
                <c:pt idx="28">
                  <c:v>Asuntojen vuokraus ja hallinta (68201, 68202)</c:v>
                </c:pt>
                <c:pt idx="29">
                  <c:v>Terveys- ja sosiaalipalvelut (86–88)</c:v>
                </c:pt>
              </c:strCache>
            </c:strRef>
          </c:cat>
          <c:val>
            <c:numRef>
              <c:f>'Psavo toimialat'!$N$5:$N$34</c:f>
              <c:numCache>
                <c:formatCode>#\ ##0.0</c:formatCode>
                <c:ptCount val="30"/>
                <c:pt idx="0">
                  <c:v>0.20234900804997139</c:v>
                </c:pt>
                <c:pt idx="1">
                  <c:v>0.23754013988474904</c:v>
                </c:pt>
                <c:pt idx="2">
                  <c:v>0.31562046364316187</c:v>
                </c:pt>
                <c:pt idx="3">
                  <c:v>0.33321602956055074</c:v>
                </c:pt>
                <c:pt idx="4">
                  <c:v>0.36510799278581796</c:v>
                </c:pt>
                <c:pt idx="5">
                  <c:v>0.95016055953899614</c:v>
                </c:pt>
                <c:pt idx="6">
                  <c:v>0.95565917388818011</c:v>
                </c:pt>
                <c:pt idx="7">
                  <c:v>1.2723793604011788</c:v>
                </c:pt>
                <c:pt idx="8">
                  <c:v>1.3570580213786125</c:v>
                </c:pt>
                <c:pt idx="9">
                  <c:v>1.4978225487177228</c:v>
                </c:pt>
                <c:pt idx="10">
                  <c:v>1.8090441208815378</c:v>
                </c:pt>
                <c:pt idx="11">
                  <c:v>1.9388114195222805</c:v>
                </c:pt>
                <c:pt idx="12">
                  <c:v>1.9597061540491794</c:v>
                </c:pt>
                <c:pt idx="13">
                  <c:v>2.1312629217437209</c:v>
                </c:pt>
                <c:pt idx="14">
                  <c:v>2.193947125324418</c:v>
                </c:pt>
                <c:pt idx="15">
                  <c:v>2.6074429243830552</c:v>
                </c:pt>
                <c:pt idx="16">
                  <c:v>3.144107684863414</c:v>
                </c:pt>
                <c:pt idx="17">
                  <c:v>3.1518057449522718</c:v>
                </c:pt>
                <c:pt idx="18">
                  <c:v>3.3354594642150173</c:v>
                </c:pt>
                <c:pt idx="19">
                  <c:v>3.3728500417894685</c:v>
                </c:pt>
                <c:pt idx="20">
                  <c:v>3.4300356310209819</c:v>
                </c:pt>
                <c:pt idx="21">
                  <c:v>3.7016671798706726</c:v>
                </c:pt>
                <c:pt idx="22">
                  <c:v>4.5341573923371303</c:v>
                </c:pt>
                <c:pt idx="23">
                  <c:v>4.6309330048827695</c:v>
                </c:pt>
                <c:pt idx="24">
                  <c:v>4.8640742532881713</c:v>
                </c:pt>
                <c:pt idx="25">
                  <c:v>5.8274314872652084</c:v>
                </c:pt>
                <c:pt idx="26">
                  <c:v>6.723705626182201</c:v>
                </c:pt>
                <c:pt idx="27">
                  <c:v>7.4242290942682434</c:v>
                </c:pt>
                <c:pt idx="28">
                  <c:v>12.826067830906609</c:v>
                </c:pt>
                <c:pt idx="29">
                  <c:v>12.907447323274535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2F-4CAF-8CE1-11A40229E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04719488"/>
        <c:axId val="604724080"/>
      </c:barChart>
      <c:catAx>
        <c:axId val="604719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04724080"/>
        <c:crosses val="autoZero"/>
        <c:auto val="1"/>
        <c:lblAlgn val="ctr"/>
        <c:lblOffset val="100"/>
        <c:noMultiLvlLbl val="0"/>
      </c:catAx>
      <c:valAx>
        <c:axId val="604724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04719488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i-FI" sz="1200" b="1"/>
              <a:t>Pohjois-Savon arvonlisäyksen ja työllisten muutos (%) v. 2000–2022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4789565675812803"/>
          <c:y val="6.7283446712018136E-2"/>
          <c:w val="0.45162588494604355"/>
          <c:h val="0.87786707919952556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'Arvonlisäys ja työlliset'!$G$6</c:f>
              <c:strCache>
                <c:ptCount val="1"/>
                <c:pt idx="0">
                  <c:v>Työllisten muutos (%) 2000–2022</c:v>
                </c:pt>
              </c:strCache>
            </c:strRef>
          </c:tx>
          <c:spPr>
            <a:solidFill>
              <a:srgbClr val="FFD128"/>
            </a:solidFill>
            <a:ln>
              <a:solidFill>
                <a:srgbClr val="FFD128"/>
              </a:solidFill>
            </a:ln>
            <a:effectLst/>
          </c:spPr>
          <c:invertIfNegative val="0"/>
          <c:cat>
            <c:strRef>
              <c:f>'Arvonlisäys ja työlliset'!$A$7:$A$37</c:f>
              <c:strCache>
                <c:ptCount val="31"/>
                <c:pt idx="0">
                  <c:v>Toimialat yhteensä</c:v>
                </c:pt>
                <c:pt idx="1">
                  <c:v>Maatalous ja metsästys (01)</c:v>
                </c:pt>
                <c:pt idx="2">
                  <c:v>Metsätalous ja kalatalous (02–03)</c:v>
                </c:pt>
                <c:pt idx="3">
                  <c:v>Kaivostoiminta ja louhinta (05–09)</c:v>
                </c:pt>
                <c:pt idx="4">
                  <c:v>Elintarviketeollisuus ym. (10–12)</c:v>
                </c:pt>
                <c:pt idx="5">
                  <c:v>Tekstiiliteollisuus (13–15)</c:v>
                </c:pt>
                <c:pt idx="6">
                  <c:v>Puuteollisuus (16)</c:v>
                </c:pt>
                <c:pt idx="7">
                  <c:v>Paperiteollisuus ja painaminen (17–18)</c:v>
                </c:pt>
                <c:pt idx="8">
                  <c:v>Kemianteollisuus (19–22)</c:v>
                </c:pt>
                <c:pt idx="9">
                  <c:v>Rakennusaineteollisuus (23)</c:v>
                </c:pt>
                <c:pt idx="10">
                  <c:v>Metallien jalostus ja metallituot. valm. (pl. koneet ja laitteet) (24–25)</c:v>
                </c:pt>
                <c:pt idx="11">
                  <c:v>Sähkö- ja elektroniikkateollisuus (26–27)</c:v>
                </c:pt>
                <c:pt idx="12">
                  <c:v>Muiden koneiden ja laitteiden valmistus (28)</c:v>
                </c:pt>
                <c:pt idx="13">
                  <c:v>Kulkuneuvojen valmistus (29–30)</c:v>
                </c:pt>
                <c:pt idx="14">
                  <c:v>Huonekalujen ym. valmistus, koneiden ja laitteiden huolto ja asennus (31–33)</c:v>
                </c:pt>
                <c:pt idx="15">
                  <c:v>Energia-, vesi- ja jätehuolto (35–39)</c:v>
                </c:pt>
                <c:pt idx="16">
                  <c:v>Rakentaminen (41–43)</c:v>
                </c:pt>
                <c:pt idx="17">
                  <c:v>Tukku- ja vähittäiskauppa, moottoriajoneuvojen korjaus (45–47)</c:v>
                </c:pt>
                <c:pt idx="18">
                  <c:v>Kuljetus ja varastointi (49–53)</c:v>
                </c:pt>
                <c:pt idx="19">
                  <c:v>Majoitus- ja ravitsemistoiminta (55–56)</c:v>
                </c:pt>
                <c:pt idx="20">
                  <c:v>Informaatio ja viestintä (58–63)</c:v>
                </c:pt>
                <c:pt idx="21">
                  <c:v>Rahoitus- ja vakuutustoiminta (64–66)</c:v>
                </c:pt>
                <c:pt idx="22">
                  <c:v>Muu kiinteistötoiminta (681, 68209, 683)</c:v>
                </c:pt>
                <c:pt idx="23">
                  <c:v>Asuntojen vuokraus ja hallinta (68201, 68202)</c:v>
                </c:pt>
                <c:pt idx="24">
                  <c:v>Ammatillinen, tieteellinen ja tekninen toiminta (69–75)</c:v>
                </c:pt>
                <c:pt idx="25">
                  <c:v>Hallinto- ja tukipalvelutoiminta (77–82)</c:v>
                </c:pt>
                <c:pt idx="26">
                  <c:v>Julkinen hallinto ja maanpuolustus, pakollinen sosiaalivakuutus (84)</c:v>
                </c:pt>
                <c:pt idx="27">
                  <c:v>Koulutus (85)</c:v>
                </c:pt>
                <c:pt idx="28">
                  <c:v>Terveys- ja sosiaalipalvelut (86–88)</c:v>
                </c:pt>
                <c:pt idx="29">
                  <c:v>Taiteet, viihteet, virkistys ja muu palvelutoiminta (90–96)</c:v>
                </c:pt>
                <c:pt idx="30">
                  <c:v>Kotitalouspalvelut (97–98)</c:v>
                </c:pt>
              </c:strCache>
            </c:strRef>
          </c:cat>
          <c:val>
            <c:numRef>
              <c:f>'Arvonlisäys ja työlliset'!$G$7:$G$37</c:f>
              <c:numCache>
                <c:formatCode>0.0</c:formatCode>
                <c:ptCount val="31"/>
                <c:pt idx="0">
                  <c:v>15.024072789587498</c:v>
                </c:pt>
                <c:pt idx="1">
                  <c:v>-48.458279972416513</c:v>
                </c:pt>
                <c:pt idx="2">
                  <c:v>25.167785234899331</c:v>
                </c:pt>
                <c:pt idx="3">
                  <c:v>6.6508313539192399</c:v>
                </c:pt>
                <c:pt idx="4">
                  <c:v>8.6404066073697585</c:v>
                </c:pt>
                <c:pt idx="5">
                  <c:v>-64.459459459459453</c:v>
                </c:pt>
                <c:pt idx="6">
                  <c:v>-36.493083807973967</c:v>
                </c:pt>
                <c:pt idx="7">
                  <c:v>-69.432502149613072</c:v>
                </c:pt>
                <c:pt idx="8">
                  <c:v>10.993975903614457</c:v>
                </c:pt>
                <c:pt idx="9">
                  <c:v>-22.972972972972975</c:v>
                </c:pt>
                <c:pt idx="10">
                  <c:v>-6.5892796176169348</c:v>
                </c:pt>
                <c:pt idx="11">
                  <c:v>246.96969696969697</c:v>
                </c:pt>
                <c:pt idx="12">
                  <c:v>72</c:v>
                </c:pt>
                <c:pt idx="13">
                  <c:v>-35.283018867924525</c:v>
                </c:pt>
                <c:pt idx="14">
                  <c:v>-35.213916314057357</c:v>
                </c:pt>
                <c:pt idx="15">
                  <c:v>37.421383647798741</c:v>
                </c:pt>
                <c:pt idx="16">
                  <c:v>43.906460800479692</c:v>
                </c:pt>
                <c:pt idx="17">
                  <c:v>5.4865914905714011</c:v>
                </c:pt>
                <c:pt idx="18">
                  <c:v>-0.70684523809523814</c:v>
                </c:pt>
                <c:pt idx="19">
                  <c:v>8.2330827067669166</c:v>
                </c:pt>
                <c:pt idx="20">
                  <c:v>-4.857621440536013</c:v>
                </c:pt>
                <c:pt idx="21">
                  <c:v>-7.7445652173913038</c:v>
                </c:pt>
                <c:pt idx="22">
                  <c:v>45.770065075921906</c:v>
                </c:pt>
                <c:pt idx="23">
                  <c:v>113.66906474820144</c:v>
                </c:pt>
                <c:pt idx="24">
                  <c:v>90.925394548063139</c:v>
                </c:pt>
                <c:pt idx="25">
                  <c:v>223.77122430741733</c:v>
                </c:pt>
                <c:pt idx="26">
                  <c:v>-12.502056259253166</c:v>
                </c:pt>
                <c:pt idx="27">
                  <c:v>12.141628440366972</c:v>
                </c:pt>
                <c:pt idx="28">
                  <c:v>51.258394527082153</c:v>
                </c:pt>
                <c:pt idx="29">
                  <c:v>35.749417551126065</c:v>
                </c:pt>
                <c:pt idx="30">
                  <c:v>68.367346938775512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57-474A-BBE2-425EB183A38C}"/>
            </c:ext>
          </c:extLst>
        </c:ser>
        <c:ser>
          <c:idx val="0"/>
          <c:order val="1"/>
          <c:tx>
            <c:strRef>
              <c:f>'Arvonlisäys ja työlliset'!$D$6</c:f>
              <c:strCache>
                <c:ptCount val="1"/>
                <c:pt idx="0">
                  <c:v>Arvonlisäyksen muutos (%) 2000–2022</c:v>
                </c:pt>
              </c:strCache>
            </c:strRef>
          </c:tx>
          <c:spPr>
            <a:pattFill prst="dkVert">
              <a:fgClr>
                <a:srgbClr val="2ABBFE"/>
              </a:fgClr>
              <a:bgClr>
                <a:schemeClr val="bg1"/>
              </a:bgClr>
            </a:pattFill>
            <a:ln>
              <a:solidFill>
                <a:srgbClr val="2ABBFE"/>
              </a:solidFill>
            </a:ln>
            <a:effectLst/>
          </c:spPr>
          <c:invertIfNegative val="0"/>
          <c:cat>
            <c:strRef>
              <c:f>'Arvonlisäys ja työlliset'!$A$7:$A$37</c:f>
              <c:strCache>
                <c:ptCount val="31"/>
                <c:pt idx="0">
                  <c:v>Toimialat yhteensä</c:v>
                </c:pt>
                <c:pt idx="1">
                  <c:v>Maatalous ja metsästys (01)</c:v>
                </c:pt>
                <c:pt idx="2">
                  <c:v>Metsätalous ja kalatalous (02–03)</c:v>
                </c:pt>
                <c:pt idx="3">
                  <c:v>Kaivostoiminta ja louhinta (05–09)</c:v>
                </c:pt>
                <c:pt idx="4">
                  <c:v>Elintarviketeollisuus ym. (10–12)</c:v>
                </c:pt>
                <c:pt idx="5">
                  <c:v>Tekstiiliteollisuus (13–15)</c:v>
                </c:pt>
                <c:pt idx="6">
                  <c:v>Puuteollisuus (16)</c:v>
                </c:pt>
                <c:pt idx="7">
                  <c:v>Paperiteollisuus ja painaminen (17–18)</c:v>
                </c:pt>
                <c:pt idx="8">
                  <c:v>Kemianteollisuus (19–22)</c:v>
                </c:pt>
                <c:pt idx="9">
                  <c:v>Rakennusaineteollisuus (23)</c:v>
                </c:pt>
                <c:pt idx="10">
                  <c:v>Metallien jalostus ja metallituot. valm. (pl. koneet ja laitteet) (24–25)</c:v>
                </c:pt>
                <c:pt idx="11">
                  <c:v>Sähkö- ja elektroniikkateollisuus (26–27)</c:v>
                </c:pt>
                <c:pt idx="12">
                  <c:v>Muiden koneiden ja laitteiden valmistus (28)</c:v>
                </c:pt>
                <c:pt idx="13">
                  <c:v>Kulkuneuvojen valmistus (29–30)</c:v>
                </c:pt>
                <c:pt idx="14">
                  <c:v>Huonekalujen ym. valmistus, koneiden ja laitteiden huolto ja asennus (31–33)</c:v>
                </c:pt>
                <c:pt idx="15">
                  <c:v>Energia-, vesi- ja jätehuolto (35–39)</c:v>
                </c:pt>
                <c:pt idx="16">
                  <c:v>Rakentaminen (41–43)</c:v>
                </c:pt>
                <c:pt idx="17">
                  <c:v>Tukku- ja vähittäiskauppa, moottoriajoneuvojen korjaus (45–47)</c:v>
                </c:pt>
                <c:pt idx="18">
                  <c:v>Kuljetus ja varastointi (49–53)</c:v>
                </c:pt>
                <c:pt idx="19">
                  <c:v>Majoitus- ja ravitsemistoiminta (55–56)</c:v>
                </c:pt>
                <c:pt idx="20">
                  <c:v>Informaatio ja viestintä (58–63)</c:v>
                </c:pt>
                <c:pt idx="21">
                  <c:v>Rahoitus- ja vakuutustoiminta (64–66)</c:v>
                </c:pt>
                <c:pt idx="22">
                  <c:v>Muu kiinteistötoiminta (681, 68209, 683)</c:v>
                </c:pt>
                <c:pt idx="23">
                  <c:v>Asuntojen vuokraus ja hallinta (68201, 68202)</c:v>
                </c:pt>
                <c:pt idx="24">
                  <c:v>Ammatillinen, tieteellinen ja tekninen toiminta (69–75)</c:v>
                </c:pt>
                <c:pt idx="25">
                  <c:v>Hallinto- ja tukipalvelutoiminta (77–82)</c:v>
                </c:pt>
                <c:pt idx="26">
                  <c:v>Julkinen hallinto ja maanpuolustus, pakollinen sosiaalivakuutus (84)</c:v>
                </c:pt>
                <c:pt idx="27">
                  <c:v>Koulutus (85)</c:v>
                </c:pt>
                <c:pt idx="28">
                  <c:v>Terveys- ja sosiaalipalvelut (86–88)</c:v>
                </c:pt>
                <c:pt idx="29">
                  <c:v>Taiteet, viihteet, virkistys ja muu palvelutoiminta (90–96)</c:v>
                </c:pt>
                <c:pt idx="30">
                  <c:v>Kotitalouspalvelut (97–98)</c:v>
                </c:pt>
              </c:strCache>
            </c:strRef>
          </c:cat>
          <c:val>
            <c:numRef>
              <c:f>'Arvonlisäys ja työlliset'!$D$7:$D$37</c:f>
              <c:numCache>
                <c:formatCode>#\ ##0.0</c:formatCode>
                <c:ptCount val="31"/>
                <c:pt idx="0">
                  <c:v>104.65890932006931</c:v>
                </c:pt>
                <c:pt idx="1">
                  <c:v>19.894366197183093</c:v>
                </c:pt>
                <c:pt idx="2">
                  <c:v>77.904520490071832</c:v>
                </c:pt>
                <c:pt idx="3">
                  <c:v>77.192982456140342</c:v>
                </c:pt>
                <c:pt idx="4">
                  <c:v>92.397660818713447</c:v>
                </c:pt>
                <c:pt idx="5">
                  <c:v>-43.725490196078432</c:v>
                </c:pt>
                <c:pt idx="6">
                  <c:v>170.4824976348155</c:v>
                </c:pt>
                <c:pt idx="7">
                  <c:v>-25.54744525547445</c:v>
                </c:pt>
                <c:pt idx="8">
                  <c:v>268.62980769230768</c:v>
                </c:pt>
                <c:pt idx="9">
                  <c:v>-3.2069970845480888</c:v>
                </c:pt>
                <c:pt idx="10">
                  <c:v>24.858356940509932</c:v>
                </c:pt>
                <c:pt idx="11">
                  <c:v>352.60416666666669</c:v>
                </c:pt>
                <c:pt idx="12">
                  <c:v>160.30881017257042</c:v>
                </c:pt>
                <c:pt idx="13">
                  <c:v>-44.578313253012055</c:v>
                </c:pt>
                <c:pt idx="14">
                  <c:v>-21.31147540983606</c:v>
                </c:pt>
                <c:pt idx="15">
                  <c:v>253.49650349650349</c:v>
                </c:pt>
                <c:pt idx="16">
                  <c:v>144.512857660268</c:v>
                </c:pt>
                <c:pt idx="17">
                  <c:v>83.218459694336232</c:v>
                </c:pt>
                <c:pt idx="18">
                  <c:v>70.689655172413808</c:v>
                </c:pt>
                <c:pt idx="19">
                  <c:v>139.04958677685951</c:v>
                </c:pt>
                <c:pt idx="20">
                  <c:v>16.929133858267704</c:v>
                </c:pt>
                <c:pt idx="21">
                  <c:v>101.61564625850342</c:v>
                </c:pt>
                <c:pt idx="22">
                  <c:v>300.64935064935065</c:v>
                </c:pt>
                <c:pt idx="23">
                  <c:v>164.10778985507244</c:v>
                </c:pt>
                <c:pt idx="24">
                  <c:v>362.17345872518291</c:v>
                </c:pt>
                <c:pt idx="25">
                  <c:v>327.84636488340186</c:v>
                </c:pt>
                <c:pt idx="26">
                  <c:v>49.70951343500365</c:v>
                </c:pt>
                <c:pt idx="27">
                  <c:v>77.938213566151774</c:v>
                </c:pt>
                <c:pt idx="28">
                  <c:v>136.77627597337099</c:v>
                </c:pt>
                <c:pt idx="29">
                  <c:v>70.804794520547958</c:v>
                </c:pt>
                <c:pt idx="30">
                  <c:v>414.28571428571433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57-474A-BBE2-425EB183A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839129392"/>
        <c:axId val="839129720"/>
      </c:barChart>
      <c:catAx>
        <c:axId val="839129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39129720"/>
        <c:crosses val="autoZero"/>
        <c:auto val="1"/>
        <c:lblAlgn val="ctr"/>
        <c:lblOffset val="100"/>
        <c:noMultiLvlLbl val="0"/>
      </c:catAx>
      <c:valAx>
        <c:axId val="839129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in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39129392"/>
        <c:crosses val="autoZero"/>
        <c:crossBetween val="between"/>
        <c:minorUnit val="50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63365026782455747"/>
          <c:y val="0.85274536851408766"/>
          <c:w val="0.35205384754652902"/>
          <c:h val="6.3017476521038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20487</xdr:colOff>
      <xdr:row>1</xdr:row>
      <xdr:rowOff>101600</xdr:rowOff>
    </xdr:from>
    <xdr:to>
      <xdr:col>13</xdr:col>
      <xdr:colOff>284013</xdr:colOff>
      <xdr:row>26</xdr:row>
      <xdr:rowOff>152399</xdr:rowOff>
    </xdr:to>
    <xdr:graphicFrame macro="">
      <xdr:nvGraphicFramePr>
        <xdr:cNvPr id="2" name="Kaavio 1" descr="Palkkikaavio esittää maakunnittain bruttoarvonlisäyksen perushintaan (miljoonaa euroa) vuosina 2000 ja 2021. Kaavion tiedot on esitetty viereisessä taulukossa.">
          <a:extLst>
            <a:ext uri="{FF2B5EF4-FFF2-40B4-BE49-F238E27FC236}">
              <a16:creationId xmlns:a16="http://schemas.microsoft.com/office/drawing/2014/main" id="{6A1C2E1A-C203-403A-B720-84FEBDFCA0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52387</xdr:colOff>
      <xdr:row>28</xdr:row>
      <xdr:rowOff>104775</xdr:rowOff>
    </xdr:from>
    <xdr:to>
      <xdr:col>13</xdr:col>
      <xdr:colOff>318787</xdr:colOff>
      <xdr:row>51</xdr:row>
      <xdr:rowOff>151875</xdr:rowOff>
    </xdr:to>
    <xdr:graphicFrame macro="">
      <xdr:nvGraphicFramePr>
        <xdr:cNvPr id="3" name="Kaavio 2" descr="Palkkikaavio esittää maakunnittain bruttoarvonlisäyksen perushintaan (euroa per asukas) vuonna 2021. Kaavion tiedot on esitetty viereisessä taulukossa.">
          <a:extLst>
            <a:ext uri="{FF2B5EF4-FFF2-40B4-BE49-F238E27FC236}">
              <a16:creationId xmlns:a16="http://schemas.microsoft.com/office/drawing/2014/main" id="{12D56F4B-7B0B-4570-B468-153A3FFC0B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0.95833</cdr:y>
    </cdr:from>
    <cdr:to>
      <cdr:x>1</cdr:x>
      <cdr:y>1</cdr:y>
    </cdr:to>
    <cdr:sp macro="" textlink="Kuviot!$F$4">
      <cdr:nvSpPr>
        <cdr:cNvPr id="2" name="Tekstiruutu 1">
          <a:extLst xmlns:a="http://schemas.openxmlformats.org/drawingml/2006/main">
            <a:ext uri="{FF2B5EF4-FFF2-40B4-BE49-F238E27FC236}">
              <a16:creationId xmlns:a16="http://schemas.microsoft.com/office/drawing/2014/main" id="{883078A6-C6BF-4D23-BFD1-773C23ADDB3E}"/>
            </a:ext>
          </a:extLst>
        </cdr:cNvPr>
        <cdr:cNvSpPr txBox="1"/>
      </cdr:nvSpPr>
      <cdr:spPr>
        <a:xfrm xmlns:a="http://schemas.openxmlformats.org/drawingml/2006/main">
          <a:off x="0" y="4819650"/>
          <a:ext cx="5753101" cy="209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644ED81E-8CF4-4592-85A2-5FB8C9154202}" type="TxLink">
            <a:rPr lang="en-US" sz="8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Lähde: Tilastokeskus, aluetilinpito,* v. 2023 ennakkotieto</a:t>
          </a:fld>
          <a:endParaRPr lang="en-US" sz="8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0.95833</cdr:y>
    </cdr:from>
    <cdr:to>
      <cdr:x>1</cdr:x>
      <cdr:y>1</cdr:y>
    </cdr:to>
    <cdr:sp macro="" textlink="Kuviot!$F$4">
      <cdr:nvSpPr>
        <cdr:cNvPr id="2" name="Tekstiruutu 1">
          <a:extLst xmlns:a="http://schemas.openxmlformats.org/drawingml/2006/main">
            <a:ext uri="{FF2B5EF4-FFF2-40B4-BE49-F238E27FC236}">
              <a16:creationId xmlns:a16="http://schemas.microsoft.com/office/drawing/2014/main" id="{44C91865-ABFF-46CF-ACCB-DAEB196D5AE9}"/>
            </a:ext>
          </a:extLst>
        </cdr:cNvPr>
        <cdr:cNvSpPr txBox="1"/>
      </cdr:nvSpPr>
      <cdr:spPr>
        <a:xfrm xmlns:a="http://schemas.openxmlformats.org/drawingml/2006/main">
          <a:off x="0" y="4393152"/>
          <a:ext cx="6009975" cy="191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B0921962-BA87-4567-93E3-0592848740CA}" type="TxLink">
            <a:rPr lang="en-US" sz="8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Lähde: Tilastokeskus, aluetilinpito,* v. 2023 ennakkotieto</a:t>
          </a:fld>
          <a:endParaRPr lang="fi-FI" sz="8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</xdr:colOff>
      <xdr:row>3</xdr:row>
      <xdr:rowOff>9524</xdr:rowOff>
    </xdr:from>
    <xdr:to>
      <xdr:col>10</xdr:col>
      <xdr:colOff>409575</xdr:colOff>
      <xdr:row>31</xdr:row>
      <xdr:rowOff>0</xdr:rowOff>
    </xdr:to>
    <xdr:graphicFrame macro="">
      <xdr:nvGraphicFramePr>
        <xdr:cNvPr id="2" name="Kaavio 1" descr="Palkkikaavio esittää Pohjois-Savon arvonlisäyksen (brutto, perushintaan, koko kansantalous) jakautuminen toimialoittain (%) v. 2020">
          <a:extLst>
            <a:ext uri="{FF2B5EF4-FFF2-40B4-BE49-F238E27FC236}">
              <a16:creationId xmlns:a16="http://schemas.microsoft.com/office/drawing/2014/main" id="{A864C497-1649-4D97-9B95-6D9361D9BB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0.9699</cdr:y>
    </cdr:from>
    <cdr:to>
      <cdr:x>0.73524</cdr:x>
      <cdr:y>1</cdr:y>
    </cdr:to>
    <cdr:sp macro="" textlink="'Psavo toimialat'!$A$2">
      <cdr:nvSpPr>
        <cdr:cNvPr id="2" name="Tekstiruutu 1">
          <a:extLst xmlns:a="http://schemas.openxmlformats.org/drawingml/2006/main">
            <a:ext uri="{FF2B5EF4-FFF2-40B4-BE49-F238E27FC236}">
              <a16:creationId xmlns:a16="http://schemas.microsoft.com/office/drawing/2014/main" id="{8659BE9B-A482-44C4-8873-EAB54FE57D57}"/>
            </a:ext>
          </a:extLst>
        </cdr:cNvPr>
        <cdr:cNvSpPr txBox="1"/>
      </cdr:nvSpPr>
      <cdr:spPr>
        <a:xfrm xmlns:a="http://schemas.openxmlformats.org/drawingml/2006/main">
          <a:off x="0" y="6457538"/>
          <a:ext cx="5753101" cy="2004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96E84EA-DEED-4CC2-96B6-0B627D5CE0E5}" type="TxLink">
            <a:rPr lang="en-US" sz="8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Lähde: Tilastokeskus, aluetilinpito</a:t>
          </a:fld>
          <a:endParaRPr lang="fi-FI" sz="8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126999</xdr:colOff>
      <xdr:row>1</xdr:row>
      <xdr:rowOff>50799</xdr:rowOff>
    </xdr:from>
    <xdr:to>
      <xdr:col>18</xdr:col>
      <xdr:colOff>361950</xdr:colOff>
      <xdr:row>37</xdr:row>
      <xdr:rowOff>6350</xdr:rowOff>
    </xdr:to>
    <xdr:graphicFrame macro="">
      <xdr:nvGraphicFramePr>
        <xdr:cNvPr id="2" name="Kaavio 1" descr="Palkkikaavio esittää toimialoittain arvonlisäyksen ja työllisten muutoksen prosentteina Pohjois-Savossa vuosina 2000–2020. Kaavion tiedot on esitetty samalla välilehdellä taulukon muodossa.">
          <a:extLst>
            <a:ext uri="{FF2B5EF4-FFF2-40B4-BE49-F238E27FC236}">
              <a16:creationId xmlns:a16="http://schemas.microsoft.com/office/drawing/2014/main" id="{6B849C54-12A2-495B-8CE1-D1A4E56B2D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0.00137</cdr:x>
      <cdr:y>0.96946</cdr:y>
    </cdr:from>
    <cdr:to>
      <cdr:x>0.26167</cdr:x>
      <cdr:y>0.99924</cdr:y>
    </cdr:to>
    <cdr:sp macro="" textlink="'Arvonlisäys ja työlliset'!$A$2">
      <cdr:nvSpPr>
        <cdr:cNvPr id="2" name="Tekstiruutu 1">
          <a:extLst xmlns:a="http://schemas.openxmlformats.org/drawingml/2006/main">
            <a:ext uri="{FF2B5EF4-FFF2-40B4-BE49-F238E27FC236}">
              <a16:creationId xmlns:a16="http://schemas.microsoft.com/office/drawing/2014/main" id="{8DA4F39F-5A01-4661-A23E-5961C6888F4B}"/>
            </a:ext>
          </a:extLst>
        </cdr:cNvPr>
        <cdr:cNvSpPr txBox="1"/>
      </cdr:nvSpPr>
      <cdr:spPr>
        <a:xfrm xmlns:a="http://schemas.openxmlformats.org/drawingml/2006/main">
          <a:off x="9525" y="8082905"/>
          <a:ext cx="1806576" cy="248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5B8ED5E0-6FB3-4415-B8D9-C64CA85B41B5}" type="TxLink">
            <a:rPr lang="en-US" sz="8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Lähde: Tilastokeskus, aluetilinpito</a:t>
          </a:fld>
          <a:endParaRPr lang="fi-FI" sz="8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8</xdr:col>
      <xdr:colOff>95250</xdr:colOff>
      <xdr:row>6</xdr:row>
      <xdr:rowOff>38101</xdr:rowOff>
    </xdr:to>
    <xdr:sp macro="" textlink="">
      <xdr:nvSpPr>
        <xdr:cNvPr id="2" name="Tekstiruutu 1">
          <a:extLst>
            <a:ext uri="{FF2B5EF4-FFF2-40B4-BE49-F238E27FC236}">
              <a16:creationId xmlns:a16="http://schemas.microsoft.com/office/drawing/2014/main" id="{29A30850-971D-446D-8836-F436FF59470F}"/>
            </a:ext>
          </a:extLst>
        </xdr:cNvPr>
        <xdr:cNvSpPr txBox="1"/>
      </xdr:nvSpPr>
      <xdr:spPr>
        <a:xfrm>
          <a:off x="0" y="1"/>
          <a:ext cx="4972050" cy="11811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8000"/>
            </a:lnSpc>
          </a:pPr>
          <a:r>
            <a:rPr lang="fi-FI" sz="1100" b="1"/>
            <a:t>Arvonlisäys (brutto) </a:t>
          </a:r>
          <a:r>
            <a:rPr lang="fi-FI" sz="1100"/>
            <a:t>tarkoittaa tuotantoon osallistuvan yksikön synnyttämää arvoa. Se lasketaan</a:t>
          </a:r>
          <a:r>
            <a:rPr lang="fi-FI" sz="1100" baseline="0"/>
            <a:t> markkinatuotannossa vähentämällä yksikön tuotoksesta tuotannossa käytetyt välituotteet (tavarat ja palvelut) ja markkinattomassa tuotannossa laskemalla yhteen palkansaajakorvaukset, kiinteän pääoman kuluminen ja mahdolliset tuotannon ja tuonnin verot.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313CDC-431D-4EDD-ADBB-0A1765449A2E}" name="Taulukko1" displayName="Taulukko1" ref="A4:C24" totalsRowShown="0" headerRowDxfId="294" headerRowBorderDxfId="293" tableBorderDxfId="292">
  <autoFilter ref="A4:C24" xr:uid="{FA313CDC-431D-4EDD-ADBB-0A1765449A2E}">
    <filterColumn colId="0" hiddenButton="1"/>
    <filterColumn colId="1" hiddenButton="1"/>
    <filterColumn colId="2" hiddenButton="1"/>
  </autoFilter>
  <sortState xmlns:xlrd2="http://schemas.microsoft.com/office/spreadsheetml/2017/richdata2" ref="A5:C24">
    <sortCondition ref="C5:C24"/>
  </sortState>
  <tableColumns count="3">
    <tableColumn id="1" xr3:uid="{4804FD28-D172-4646-BAA5-FB3ACB727D9B}" name="Maakunta" dataDxfId="291"/>
    <tableColumn id="2" xr3:uid="{DE13AEA4-E3C8-4C5C-8FC2-D6381A2C93B6}" name="2000" dataDxfId="290"/>
    <tableColumn id="3" xr3:uid="{735B5837-22B7-4E8B-9A31-85DFD41148C2}" name="2023*" dataDxfId="289"/>
  </tableColumns>
  <tableStyleInfo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6FBD774-2319-464E-9945-E840FC1074E0}" name="Taulukko11" displayName="Taulukko11" ref="A4:W35" totalsRowShown="0" headerRowDxfId="178" dataDxfId="176" headerRowBorderDxfId="177" tableBorderDxfId="175" headerRowCellStyle="Normaali 2">
  <autoFilter ref="A4:W35" xr:uid="{86FBD774-2319-464E-9945-E840FC1074E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xr3:uid="{6A006150-ADAA-4A30-B0C7-68F4D1509C31}" name="Toimiala" dataDxfId="174"/>
    <tableColumn id="2" xr3:uid="{B5419B53-D5BC-422D-B924-481DC794A24D}" name="2000–_x000a_2001" dataDxfId="173">
      <calculatedColumnFormula>(('Psavo toimialat 2'!C5-'Psavo toimialat 2'!B5)/'Psavo toimialat 2'!B5)*100</calculatedColumnFormula>
    </tableColumn>
    <tableColumn id="3" xr3:uid="{B4B4F2C0-9F1C-4E5C-B003-9D304C195A6B}" name="2001–_x000a_2002" dataDxfId="172">
      <calculatedColumnFormula>(('Psavo toimialat 2'!D5-'Psavo toimialat 2'!C5)/'Psavo toimialat 2'!C5)*100</calculatedColumnFormula>
    </tableColumn>
    <tableColumn id="4" xr3:uid="{0C95D935-80B9-4FDF-9687-73AF435FF24E}" name="2002–_x000a_2003" dataDxfId="171">
      <calculatedColumnFormula>(('Psavo toimialat 2'!E5-'Psavo toimialat 2'!D5)/'Psavo toimialat 2'!D5)*100</calculatedColumnFormula>
    </tableColumn>
    <tableColumn id="5" xr3:uid="{919A60B6-4EA0-40D8-B3C8-AF1797D5E29C}" name="2003–_x000a_2004" dataDxfId="170">
      <calculatedColumnFormula>(('Psavo toimialat 2'!F5-'Psavo toimialat 2'!E5)/'Psavo toimialat 2'!E5)*100</calculatedColumnFormula>
    </tableColumn>
    <tableColumn id="6" xr3:uid="{0F549325-6BF5-4FFA-8DE3-106E147F96CB}" name="2004–_x000a_2005" dataDxfId="169">
      <calculatedColumnFormula>(('Psavo toimialat 2'!G5-'Psavo toimialat 2'!F5)/'Psavo toimialat 2'!F5)*100</calculatedColumnFormula>
    </tableColumn>
    <tableColumn id="7" xr3:uid="{4DCDF110-021C-4CEA-B982-68562BE8B148}" name="2005–_x000a_2006" dataDxfId="168">
      <calculatedColumnFormula>(('Psavo toimialat 2'!H5-'Psavo toimialat 2'!G5)/'Psavo toimialat 2'!G5)*100</calculatedColumnFormula>
    </tableColumn>
    <tableColumn id="8" xr3:uid="{6100AC1A-7243-4185-A9CB-0BA1F1B0851B}" name="2006–_x000a_2007" dataDxfId="167">
      <calculatedColumnFormula>(('Psavo toimialat 2'!I5-'Psavo toimialat 2'!H5)/'Psavo toimialat 2'!H5)*100</calculatedColumnFormula>
    </tableColumn>
    <tableColumn id="9" xr3:uid="{29B7A968-1279-46F8-9046-16C8B83EBC41}" name="2007–_x000a_2008" dataDxfId="166">
      <calculatedColumnFormula>(('Psavo toimialat 2'!J5-'Psavo toimialat 2'!I5)/'Psavo toimialat 2'!I5)*100</calculatedColumnFormula>
    </tableColumn>
    <tableColumn id="10" xr3:uid="{E502B638-C4B4-4D66-A04C-D2F892758454}" name="2008–_x000a_2009" dataDxfId="165">
      <calculatedColumnFormula>(('Psavo toimialat 2'!K5-'Psavo toimialat 2'!J5)/'Psavo toimialat 2'!J5)*100</calculatedColumnFormula>
    </tableColumn>
    <tableColumn id="11" xr3:uid="{0D0D64D1-04D5-4253-BCBB-25F261F7F070}" name="2009–_x000a_2010" dataDxfId="164">
      <calculatedColumnFormula>(('Psavo toimialat 2'!L5-'Psavo toimialat 2'!K5)/'Psavo toimialat 2'!K5)*100</calculatedColumnFormula>
    </tableColumn>
    <tableColumn id="12" xr3:uid="{9847B792-9A02-47B2-952A-A4E097ECF8B9}" name="2010–_x000a_2011" dataDxfId="163">
      <calculatedColumnFormula>(('Psavo toimialat 2'!M5-'Psavo toimialat 2'!L5)/'Psavo toimialat 2'!L5)*100</calculatedColumnFormula>
    </tableColumn>
    <tableColumn id="13" xr3:uid="{8019F030-0A33-4EA4-A13B-F5195B79B1FF}" name="2011–_x000a_2012" dataDxfId="162">
      <calculatedColumnFormula>(('Psavo toimialat 2'!N5-'Psavo toimialat 2'!M5)/'Psavo toimialat 2'!M5)*100</calculatedColumnFormula>
    </tableColumn>
    <tableColumn id="14" xr3:uid="{AED6C9A7-2C3D-4254-A49E-2495C04DB3D6}" name="2012–_x000a_2013" dataDxfId="161">
      <calculatedColumnFormula>(('Psavo toimialat 2'!O5-'Psavo toimialat 2'!N5)/'Psavo toimialat 2'!N5)*100</calculatedColumnFormula>
    </tableColumn>
    <tableColumn id="15" xr3:uid="{7C010B8D-FD34-45B4-BF17-289C5B5CE660}" name="2013–_x000a_2014" dataDxfId="160">
      <calculatedColumnFormula>(('Psavo toimialat 2'!P5-'Psavo toimialat 2'!O5)/'Psavo toimialat 2'!O5)*100</calculatedColumnFormula>
    </tableColumn>
    <tableColumn id="16" xr3:uid="{60879D76-71E7-46AD-9987-F092D00D27A9}" name="2014–_x000a_2015" dataDxfId="159">
      <calculatedColumnFormula>(('Psavo toimialat 2'!Q5-'Psavo toimialat 2'!P5)/'Psavo toimialat 2'!P5)*100</calculatedColumnFormula>
    </tableColumn>
    <tableColumn id="17" xr3:uid="{8B78309B-3A76-431F-9381-3D4C4C7ABBFC}" name="2015–_x000a_2016" dataDxfId="158">
      <calculatedColumnFormula>(('Psavo toimialat 2'!R5-'Psavo toimialat 2'!Q5)/'Psavo toimialat 2'!Q5)*100</calculatedColumnFormula>
    </tableColumn>
    <tableColumn id="18" xr3:uid="{66B6DF8F-2F35-48EF-86E2-BB83C08C4726}" name="2016–_x000a_2017" dataDxfId="157">
      <calculatedColumnFormula>(('Psavo toimialat 2'!S5-'Psavo toimialat 2'!R5)/'Psavo toimialat 2'!R5)*100</calculatedColumnFormula>
    </tableColumn>
    <tableColumn id="19" xr3:uid="{0A42B118-7894-472A-A78F-1C641A2D2182}" name="2017–_x000a_2018" dataDxfId="156">
      <calculatedColumnFormula>(('Psavo toimialat 2'!T5-'Psavo toimialat 2'!S5)/'Psavo toimialat 2'!S5)*100</calculatedColumnFormula>
    </tableColumn>
    <tableColumn id="20" xr3:uid="{28CF63D3-9894-49B6-95F2-EC20EA9A7741}" name="2018–_x000a_2019" dataDxfId="155">
      <calculatedColumnFormula>(('Psavo toimialat 2'!U5-'Psavo toimialat 2'!T5)/'Psavo toimialat 2'!T5)*100</calculatedColumnFormula>
    </tableColumn>
    <tableColumn id="21" xr3:uid="{E2B741F6-70B2-4E42-89AB-1D9BBEC8420D}" name="2019–_x000a_2020" dataDxfId="154">
      <calculatedColumnFormula>(('Psavo toimialat 2'!V5-'Psavo toimialat 2'!U5)/'Psavo toimialat 2'!U5)*100</calculatedColumnFormula>
    </tableColumn>
    <tableColumn id="22" xr3:uid="{00E6BA80-23F6-482B-9781-BD2BD1EBC6D4}" name="2020–_x000a_2021" dataDxfId="10">
      <calculatedColumnFormula>(('Psavo toimialat 2'!W5-'Psavo toimialat 2'!V5)/'Psavo toimialat 2'!V5)*100</calculatedColumnFormula>
    </tableColumn>
    <tableColumn id="23" xr3:uid="{B8D3290B-3DA9-43A9-A53C-45D6C86BBBDF}" name="2021–_x000a_2022" dataDxfId="9">
      <calculatedColumnFormula>(('Psavo toimialat 2'!X5-'Psavo toimialat 2'!W5)/'Psavo toimialat 2'!W5)*100</calculatedColumnFormula>
    </tableColumn>
  </tableColumns>
  <tableStyleInfo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4F77E1DE-C2B6-43EC-938E-1D2BE0915350}" name="Taulukko14" displayName="Taulukko14" ref="A5:X36" totalsRowShown="0" headerRowDxfId="153" dataDxfId="151" headerRowBorderDxfId="152" tableBorderDxfId="150">
  <autoFilter ref="A5:X36" xr:uid="{4F77E1DE-C2B6-43EC-938E-1D2BE091535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E8DC99C3-C1F3-4595-B142-784242274948}" name="Toimialat" dataDxfId="149"/>
    <tableColumn id="2" xr3:uid="{332F2D4E-222D-44E8-8780-AFAD05DB213B}" name="2000" dataDxfId="148"/>
    <tableColumn id="3" xr3:uid="{CE3CCB60-FC69-4EC1-9748-106B9B961FA5}" name="2001" dataDxfId="147"/>
    <tableColumn id="4" xr3:uid="{F1E60572-CB56-4893-BC8B-4AC060F34BE4}" name="2002" dataDxfId="146"/>
    <tableColumn id="5" xr3:uid="{4DC1082A-0259-42E1-A25D-F19AE19D1827}" name="2003" dataDxfId="145"/>
    <tableColumn id="6" xr3:uid="{D3C5BCBA-DE26-47C7-A0E9-18C2F2671C75}" name="2004" dataDxfId="144"/>
    <tableColumn id="7" xr3:uid="{82A0594A-706C-4E33-82D5-141DC690CC4C}" name="2005" dataDxfId="143"/>
    <tableColumn id="8" xr3:uid="{A49314B4-05E2-48DA-964D-6605855F7329}" name="2006" dataDxfId="142"/>
    <tableColumn id="9" xr3:uid="{2FAF285C-E5F8-4FCF-AB08-7B9D3F8EB276}" name="2007" dataDxfId="141"/>
    <tableColumn id="10" xr3:uid="{2650AAC6-F730-4BA3-A1D1-36B201D876D0}" name="2008" dataDxfId="140"/>
    <tableColumn id="11" xr3:uid="{4D1A28BC-AD82-458F-A143-BD348B691030}" name="2009" dataDxfId="139"/>
    <tableColumn id="12" xr3:uid="{8C16C990-9B8F-4D16-9B4D-536DA07D4E0D}" name="2010" dataDxfId="138"/>
    <tableColumn id="13" xr3:uid="{EE2A18A1-71E8-4E48-BFE1-61F46D640859}" name="2011" dataDxfId="137"/>
    <tableColumn id="14" xr3:uid="{DC006FFE-5B80-4F8F-8522-7DD3812B7BC6}" name="2012" dataDxfId="136"/>
    <tableColumn id="15" xr3:uid="{57B42224-AE12-43E2-89A7-9DB49CB896D4}" name="2013" dataDxfId="135"/>
    <tableColumn id="16" xr3:uid="{707D0944-D5C3-45E8-81B2-F87C8192A0AA}" name="2014" dataDxfId="134"/>
    <tableColumn id="17" xr3:uid="{0E3F975B-72BD-4614-B38C-1F3452B349B1}" name="2015" dataDxfId="133"/>
    <tableColumn id="18" xr3:uid="{A96B16DD-1F2C-44D8-9A1A-7D8FAC77FC01}" name="2016" dataDxfId="132"/>
    <tableColumn id="19" xr3:uid="{7D0D8BCD-5B4C-4750-A89C-9ADC352B8380}" name="2017" dataDxfId="131"/>
    <tableColumn id="20" xr3:uid="{6A68D583-0C79-41F2-8B49-F2B75DB7CDCD}" name="2018" dataDxfId="130"/>
    <tableColumn id="21" xr3:uid="{46A29255-374F-4D7B-A1D5-D658C8A3AE74}" name="2019" dataDxfId="129"/>
    <tableColumn id="22" xr3:uid="{D99EE9B3-E8F8-4D2C-BD30-9225B35A798C}" name="2020" dataDxfId="128"/>
    <tableColumn id="23" xr3:uid="{41177E22-7CA4-4A88-942D-A80D91B5E123}" name="2021" dataDxfId="127"/>
    <tableColumn id="24" xr3:uid="{6B0B3EA4-AF8D-47FA-8DB0-EFA554F752CE}" name="2022" dataDxfId="8"/>
  </tableColumns>
  <tableStyleInfo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A8DCAF55-6017-4535-8BE4-ADE893A828F2}" name="Taulukko15" displayName="Taulukko15" ref="A40:X71" totalsRowShown="0" headerRowDxfId="126" dataDxfId="125" tableBorderDxfId="124">
  <autoFilter ref="A40:X71" xr:uid="{A8DCAF55-6017-4535-8BE4-ADE893A828F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2F47DACE-4E84-4087-A096-D46788D71AD9}" name="Toimiala" dataDxfId="123"/>
    <tableColumn id="2" xr3:uid="{715B94F8-BBC0-4D76-B2E4-A176BE4E7D1A}" name="2000" dataDxfId="122"/>
    <tableColumn id="3" xr3:uid="{19E3E89A-06B6-4A83-B8EE-AE19F0890A4E}" name="2001" dataDxfId="121"/>
    <tableColumn id="4" xr3:uid="{06B4233A-8100-4254-8CB8-0CCC8EB1DEB9}" name="2002" dataDxfId="120"/>
    <tableColumn id="5" xr3:uid="{EAA4C654-2AFA-49DB-9730-36AD397D44CE}" name="2003" dataDxfId="119"/>
    <tableColumn id="6" xr3:uid="{60649AE6-EE21-4817-811F-68CD68A41831}" name="2004" dataDxfId="118"/>
    <tableColumn id="7" xr3:uid="{3BFB3808-FF4C-492B-A0BF-ACD602403B20}" name="2005" dataDxfId="117"/>
    <tableColumn id="8" xr3:uid="{CF5774E8-428A-44A1-B911-D2B43FCC9646}" name="2006" dataDxfId="116"/>
    <tableColumn id="9" xr3:uid="{25135A90-D120-4ACE-8E93-9F1F73F087F1}" name="2007" dataDxfId="115"/>
    <tableColumn id="10" xr3:uid="{8FAB170E-C8F0-4973-AA12-0FDE7B8687B5}" name="2008" dataDxfId="114"/>
    <tableColumn id="11" xr3:uid="{7B484B99-7E56-484C-BB76-C65FF42EBA4A}" name="2009" dataDxfId="113"/>
    <tableColumn id="12" xr3:uid="{2D60ACB7-6723-4BB6-BD0E-F69CE6C851A7}" name="2010" dataDxfId="112"/>
    <tableColumn id="13" xr3:uid="{FAC8EFBB-A275-41DD-B95E-68D854B6B802}" name="2011" dataDxfId="111"/>
    <tableColumn id="14" xr3:uid="{D1E2AE54-9AD9-48D3-B794-A4633AFF609B}" name="2012" dataDxfId="110"/>
    <tableColumn id="15" xr3:uid="{192B6DDC-68AA-47C2-9FE4-6E20146D8AD0}" name="2013" dataDxfId="109"/>
    <tableColumn id="16" xr3:uid="{3CE3A286-8C12-4A0B-8E4E-921BD0B61DA3}" name="2014" dataDxfId="108"/>
    <tableColumn id="17" xr3:uid="{E4D1F850-A0A2-416A-A105-410F5CBFD33F}" name="2015" dataDxfId="107"/>
    <tableColumn id="18" xr3:uid="{C91378AE-0E19-4B23-8E56-4E179700A193}" name="2016" dataDxfId="106"/>
    <tableColumn id="19" xr3:uid="{F3A2DEC9-0176-4CD3-A174-D63EA9A89B60}" name="2017" dataDxfId="105"/>
    <tableColumn id="20" xr3:uid="{A0EEAD41-D8AA-480F-A48F-B215873A1B5C}" name="2018" dataDxfId="104"/>
    <tableColumn id="21" xr3:uid="{59F0BAA5-D5F7-466F-932B-FB0A7754C226}" name="2019" dataDxfId="103"/>
    <tableColumn id="22" xr3:uid="{92313BAC-E20E-423A-9310-BFA401738E96}" name="2020" dataDxfId="102"/>
    <tableColumn id="23" xr3:uid="{0281ABB9-B789-436F-9289-DF29435E6864}" name="2021" dataDxfId="101"/>
    <tableColumn id="24" xr3:uid="{B24189ED-26F1-4A9A-94E4-3069963A5037}" name="2022" dataDxfId="7"/>
  </tableColumns>
  <tableStyleInfo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81DC7635-F7D8-44C7-8270-40621D977B57}" name="Taulukko16" displayName="Taulukko16" ref="A74:X105" totalsRowShown="0" headerRowDxfId="100" dataDxfId="98" headerRowBorderDxfId="99" tableBorderDxfId="97">
  <autoFilter ref="A74:X105" xr:uid="{81DC7635-F7D8-44C7-8270-40621D977B5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4A4985DC-133F-4497-B38E-702FC8BC14AD}" name="Toimiala" dataDxfId="96"/>
    <tableColumn id="2" xr3:uid="{A93C513F-12BD-47E0-AE3B-454A7D874E7E}" name="2000" dataDxfId="95"/>
    <tableColumn id="3" xr3:uid="{56147572-4F2D-493A-A643-94B6216FCD56}" name="2001" dataDxfId="94"/>
    <tableColumn id="4" xr3:uid="{4BF64A7F-FF3E-45E0-92E9-B95E44E685FF}" name="2002" dataDxfId="93"/>
    <tableColumn id="5" xr3:uid="{507A8B0A-B80A-4B06-B3B6-7B9364097968}" name="2003" dataDxfId="92"/>
    <tableColumn id="6" xr3:uid="{E7B69772-626F-485A-94BD-DFA449B14176}" name="2004" dataDxfId="91"/>
    <tableColumn id="7" xr3:uid="{ACB83262-EE25-4A68-9E15-A78BE0F26D98}" name="2005" dataDxfId="90"/>
    <tableColumn id="8" xr3:uid="{01BF3499-4BAA-4E9F-85C9-D4D72EDFA511}" name="2006" dataDxfId="89"/>
    <tableColumn id="9" xr3:uid="{5BF26C77-55B9-4DB9-A576-DE1DA681723A}" name="2007" dataDxfId="88"/>
    <tableColumn id="10" xr3:uid="{BFC6DCFE-2E86-4BFC-AF31-BF0C87187509}" name="2008" dataDxfId="87"/>
    <tableColumn id="11" xr3:uid="{0F92E1C7-EDAB-41C6-8BC1-8FD61D6D7FC1}" name="2009" dataDxfId="86"/>
    <tableColumn id="12" xr3:uid="{79AE899D-3114-47FB-BBC1-29911F19CD6B}" name="2010" dataDxfId="85"/>
    <tableColumn id="13" xr3:uid="{73ECAFC7-9A87-4497-80BB-DA01851B5EAC}" name="2011" dataDxfId="84"/>
    <tableColumn id="14" xr3:uid="{9CBC9092-99E7-4056-BDF7-8039D9F17F09}" name="2012" dataDxfId="83"/>
    <tableColumn id="15" xr3:uid="{AE8D44B8-671C-4718-B164-75960A7E90BC}" name="2013" dataDxfId="82"/>
    <tableColumn id="16" xr3:uid="{03C741A4-E6C0-4391-982C-D04559BE7FCF}" name="2014" dataDxfId="81"/>
    <tableColumn id="17" xr3:uid="{F27DF605-89AA-4D6D-877F-55CA3BEE4309}" name="2015" dataDxfId="80"/>
    <tableColumn id="18" xr3:uid="{90C57A7A-7E9E-4313-812C-A078A576AA25}" name="2016" dataDxfId="79"/>
    <tableColumn id="19" xr3:uid="{3059F69E-0E20-48F3-A8CB-0E44B7E9755B}" name="2017" dataDxfId="78"/>
    <tableColumn id="20" xr3:uid="{9A35AC60-2B8F-46A9-8C4F-7950714947D8}" name="2018" dataDxfId="77"/>
    <tableColumn id="21" xr3:uid="{30625C8F-2B49-4847-B690-9F565C06B466}" name="2019" dataDxfId="76"/>
    <tableColumn id="22" xr3:uid="{39D06505-5749-4A81-9D49-31711B78E4B2}" name="2020" dataDxfId="75"/>
    <tableColumn id="23" xr3:uid="{BE6FEA45-334B-49A6-A6E4-45A646724A96}" name="2021" dataDxfId="74"/>
    <tableColumn id="24" xr3:uid="{743C5C37-8C52-47C0-8CED-564788D7B5CB}" name="2022" dataDxfId="6"/>
  </tableColumns>
  <tableStyleInfo showFirstColumn="0" showLastColumn="0" showRowStripes="0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BB84C8A-513C-4DAE-9C63-5095B3718368}" name="Taulukko17" displayName="Taulukko17" ref="A109:X140" totalsRowShown="0" headerRowDxfId="73" dataDxfId="71" headerRowBorderDxfId="72" tableBorderDxfId="70">
  <autoFilter ref="A109:X140" xr:uid="{4BB84C8A-513C-4DAE-9C63-5095B371836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EACD7E94-6B54-4BD3-AA34-FA84294F98EC}" name="Toimiala" dataDxfId="69"/>
    <tableColumn id="2" xr3:uid="{0B300B19-5B70-487E-B923-511BDE03A443}" name="2000" dataDxfId="68"/>
    <tableColumn id="3" xr3:uid="{CF9E562D-83D8-4FDB-B7F1-492553EA0F4F}" name="2001" dataDxfId="67"/>
    <tableColumn id="4" xr3:uid="{B95B9F2B-C61A-4A3B-AA7F-ACBFE9460C97}" name="2002" dataDxfId="66"/>
    <tableColumn id="5" xr3:uid="{634EBC18-CC07-4F06-90A1-614E60A85139}" name="2003" dataDxfId="65"/>
    <tableColumn id="6" xr3:uid="{61C9DF8E-F042-4934-BD66-665A58B344C9}" name="2004" dataDxfId="64"/>
    <tableColumn id="7" xr3:uid="{5F8C60D6-DBD1-447C-B590-2BED9307F2E7}" name="2005" dataDxfId="63"/>
    <tableColumn id="8" xr3:uid="{B4528257-DE61-4DBC-9391-4CD0BC102F15}" name="2006" dataDxfId="62"/>
    <tableColumn id="9" xr3:uid="{A7F9D026-2E07-4A78-BB2F-FA2F7CAF53DE}" name="2007" dataDxfId="61"/>
    <tableColumn id="10" xr3:uid="{A24C9A2C-C365-46CB-AF95-25FE7430ACC9}" name="2008" dataDxfId="60"/>
    <tableColumn id="11" xr3:uid="{37F4A3D6-FD52-46BD-9ED9-3FFA06EE5416}" name="2009" dataDxfId="59"/>
    <tableColumn id="12" xr3:uid="{4CD635AD-E639-4806-82D1-34FDA8E05AC5}" name="2010" dataDxfId="58"/>
    <tableColumn id="13" xr3:uid="{8944F857-ACE0-404F-9981-452671F6A546}" name="2011" dataDxfId="57"/>
    <tableColumn id="14" xr3:uid="{DE35B412-A25D-4319-9875-755407AAAD73}" name="2012" dataDxfId="56"/>
    <tableColumn id="15" xr3:uid="{BC33BCAA-B2D7-4F97-B17A-D6EF2C9A0A9C}" name="2013" dataDxfId="55"/>
    <tableColumn id="16" xr3:uid="{AF28BDD6-6C1D-4B1A-BDB3-0FFC4D0411E1}" name="2014" dataDxfId="54"/>
    <tableColumn id="17" xr3:uid="{923184CE-B7D5-49AE-ADEF-82BBE16A7149}" name="2015" dataDxfId="53"/>
    <tableColumn id="18" xr3:uid="{A459D79F-8FAF-453A-8805-A5DC6E64FEDD}" name="2016" dataDxfId="52"/>
    <tableColumn id="19" xr3:uid="{7B1E6F80-074D-429A-9BDC-C08137FB0810}" name="2017" dataDxfId="51"/>
    <tableColumn id="20" xr3:uid="{AFC3595A-35CC-44CB-A252-F1FD11672BEB}" name="2018" dataDxfId="50"/>
    <tableColumn id="21" xr3:uid="{D1639E8F-CBAF-4840-9D73-A4D99B901EC2}" name="2019" dataDxfId="49"/>
    <tableColumn id="22" xr3:uid="{385C85A6-7966-4E6B-A76A-D7D7AE3ACDDE}" name="2020" dataDxfId="48"/>
    <tableColumn id="23" xr3:uid="{09535F74-A38C-4F14-98F7-C2056135D19B}" name="2021" dataDxfId="47"/>
    <tableColumn id="24" xr3:uid="{0FA67349-0C73-4985-A8D7-EA2E74A9D8EF}" name="2022" dataDxfId="5"/>
  </tableColumns>
  <tableStyleInfo showFirstColumn="0" showLastColumn="0" showRowStripes="0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EF8FDEE0-ACAB-4D74-A60E-F4BF8154C615}" name="Taulukko18" displayName="Taulukko18" ref="A144:X175" totalsRowShown="0" headerRowDxfId="46" dataDxfId="44" headerRowBorderDxfId="45" tableBorderDxfId="43">
  <autoFilter ref="A144:X175" xr:uid="{EF8FDEE0-ACAB-4D74-A60E-F4BF8154C61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E94A59C8-3151-47E7-B413-A3858AF1FFAD}" name="Toimiala" dataDxfId="42"/>
    <tableColumn id="2" xr3:uid="{742AA758-232A-49E6-AB33-350064966356}" name="2000" dataDxfId="41"/>
    <tableColumn id="3" xr3:uid="{0CF44C3D-97D1-42C4-A78C-33DEA7C510D7}" name="2001" dataDxfId="40"/>
    <tableColumn id="4" xr3:uid="{C3F10896-B5F5-4618-9BD8-A5ABE2430FAF}" name="2002" dataDxfId="39"/>
    <tableColumn id="5" xr3:uid="{72484774-C8DF-49DC-A31E-4D4B4075B8C8}" name="2003" dataDxfId="38"/>
    <tableColumn id="6" xr3:uid="{018FC443-ED64-4B66-9744-3CE9D2194FCD}" name="2004" dataDxfId="37"/>
    <tableColumn id="7" xr3:uid="{BD9B34F6-8BE9-4BA6-8823-251A7242AF53}" name="2005" dataDxfId="36"/>
    <tableColumn id="8" xr3:uid="{20CDC350-B2F8-47AD-A9D4-37E49CE71B5A}" name="2006" dataDxfId="35"/>
    <tableColumn id="9" xr3:uid="{37AEAD2E-D66C-4572-8EA4-80463B9C1300}" name="2007" dataDxfId="34"/>
    <tableColumn id="10" xr3:uid="{D437E321-D7F0-4F43-BF69-4C541BB62F6F}" name="2008" dataDxfId="33"/>
    <tableColumn id="11" xr3:uid="{AE3D8E1E-C080-4965-8F5F-2EBD1E17D9CD}" name="2009" dataDxfId="32"/>
    <tableColumn id="12" xr3:uid="{08791951-DB54-4AB4-9084-33AE8C20C558}" name="2010" dataDxfId="31"/>
    <tableColumn id="13" xr3:uid="{E5B892A8-6D03-4E21-81D4-EF5D843D361B}" name="2011" dataDxfId="30"/>
    <tableColumn id="14" xr3:uid="{8022B5B5-AB2B-4756-917D-9F08D3659F81}" name="2012" dataDxfId="29"/>
    <tableColumn id="15" xr3:uid="{71B1A92E-6B97-4996-BD2D-07AF828FB8CA}" name="2013" dataDxfId="28"/>
    <tableColumn id="16" xr3:uid="{35B49B45-BA4B-4DED-8E82-99269FB588D3}" name="2014" dataDxfId="27"/>
    <tableColumn id="17" xr3:uid="{CC77CF74-CE8E-4382-AD15-D7543E9C95A0}" name="2015" dataDxfId="26"/>
    <tableColumn id="18" xr3:uid="{7E8507E8-6E5B-4CDE-B826-04C6150A97B1}" name="2016" dataDxfId="25"/>
    <tableColumn id="19" xr3:uid="{457317BA-BD19-4D92-9949-22A236C68067}" name="2017" dataDxfId="24"/>
    <tableColumn id="20" xr3:uid="{72B6D88A-6944-463F-82DF-FA12BB171657}" name="2018" dataDxfId="23"/>
    <tableColumn id="21" xr3:uid="{8921D74E-B3E7-49D4-970D-C425CC9FB82D}" name="2019" dataDxfId="22"/>
    <tableColumn id="22" xr3:uid="{B2F65E73-91EB-48AD-88F4-23C6160DFF46}" name="2020" dataDxfId="21"/>
    <tableColumn id="23" xr3:uid="{2DCC89FD-D922-4432-88E4-4ED470872EAF}" name="2021" dataDxfId="20"/>
    <tableColumn id="24" xr3:uid="{B4DF4D3E-D611-45B7-AEC2-D0038FFCFF20}" name="2022" dataDxfId="4"/>
  </tableColumns>
  <tableStyleInfo showFirstColumn="0" showLastColumn="0" showRowStripes="0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3200E35-D8B7-4842-9F35-D4538C36B7E2}" name="Taulukko13" displayName="Taulukko13" ref="A6:G37" totalsRowShown="0" headerRowDxfId="19" headerRowBorderDxfId="18">
  <autoFilter ref="A6:G37" xr:uid="{23200E35-D8B7-4842-9F35-D4538C36B7E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sortState xmlns:xlrd2="http://schemas.microsoft.com/office/spreadsheetml/2017/richdata2" ref="A7:G37">
    <sortCondition ref="G7:G37"/>
  </sortState>
  <tableColumns count="7">
    <tableColumn id="1" xr3:uid="{72604B2D-B67B-422C-AEEC-6BE34BF8A542}" name="Toimiala" dataDxfId="17"/>
    <tableColumn id="2" xr3:uid="{5BE66D8C-382B-4BFD-8C69-3C9C5D0C108F}" name="Arvonlisäys _x000a_(milj. €) _x000a_v. 2000" dataDxfId="16"/>
    <tableColumn id="3" xr3:uid="{43FE3DAA-8B78-477E-B7DD-755276C937B8}" name="Arvonlisäys _x000a_(milj. €) _x000a_v. 2022" dataDxfId="15"/>
    <tableColumn id="4" xr3:uid="{6566F6B9-21BB-46BA-9392-6FB6F05C634E}" name="Arvonlisäyksen muutos (%) 2000–2022" dataDxfId="14">
      <calculatedColumnFormula>((Taulukko13[[#This Row],[Arvonlisäys 
(milj. €) 
v. 2022]]-Taulukko13[[#This Row],[Arvonlisäys 
(milj. €) 
v. 2000]])/Taulukko13[[#This Row],[Arvonlisäys 
(milj. €) 
v. 2000]])*100</calculatedColumnFormula>
    </tableColumn>
    <tableColumn id="5" xr3:uid="{6E4BDB96-2630-48C6-81F2-DD4BED91191E}" name="Työlliset _x000a_2000" dataDxfId="13"/>
    <tableColumn id="6" xr3:uid="{46A8F17D-A912-4BC4-8FE6-74BD91481A3A}" name="Työlliset _x000a_2022" dataDxfId="12"/>
    <tableColumn id="7" xr3:uid="{7C72B3CF-C685-4ACC-B281-5E9D5D223B8C}" name="Työllisten muutos (%) 2000–2022" dataDxfId="11">
      <calculatedColumnFormula>((Taulukko13[[#This Row],[Työlliset 
2022]]-Taulukko13[[#This Row],[Työlliset 
2000]])/Taulukko13[[#This Row],[Työlliset 
2000]])*100</calculatedColumnFormula>
    </tableColumn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32B1574-C775-42CE-A0A4-A83F254DDEA5}" name="Taulukko2" displayName="Taulukko2" ref="A31:B51" totalsRowShown="0" headerRowBorderDxfId="288" tableBorderDxfId="287">
  <autoFilter ref="A31:B51" xr:uid="{532B1574-C775-42CE-A0A4-A83F254DDEA5}">
    <filterColumn colId="0" hiddenButton="1"/>
    <filterColumn colId="1" hiddenButton="1"/>
  </autoFilter>
  <sortState xmlns:xlrd2="http://schemas.microsoft.com/office/spreadsheetml/2017/richdata2" ref="A32:B51">
    <sortCondition ref="B32:B51"/>
  </sortState>
  <tableColumns count="2">
    <tableColumn id="1" xr3:uid="{4C5ACE78-2111-4171-997B-C8A8166F579D}" name="Maakunta" dataDxfId="286"/>
    <tableColumn id="2" xr3:uid="{10E9F91A-5EDC-4A58-B4CF-2424E8B418DC}" name="Bruttoarvonlisäys _x000a_perushintaan _x000a_€/asukas" dataDxfId="285"/>
  </tableColumns>
  <tableStyleInfo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E231D5E-62A8-4210-8A84-A79B9497244C}" name="Taulukko4" displayName="Taulukko4" ref="A6:F27" totalsRowShown="0" headerRowDxfId="284" headerRowBorderDxfId="283">
  <autoFilter ref="A6:F27" xr:uid="{DE231D5E-62A8-4210-8A84-A79B9497244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9A9A3D19-65CC-445A-BD24-253906D803BD}" name="Maakunta" dataDxfId="282"/>
    <tableColumn id="2" xr3:uid="{ADF131A5-8BCA-4706-8969-186FA93A9650}" name="2021" dataDxfId="281"/>
    <tableColumn id="3" xr3:uid="{8FF23A66-9F49-48E0-8ABB-234AEDBAAE18}" name="2022" dataDxfId="280"/>
    <tableColumn id="4" xr3:uid="{839487A1-7454-4086-8626-38270DD9B72E}" name="2023*" dataDxfId="279"/>
    <tableColumn id="5" xr3:uid="{6DB025EE-BABA-46BE-B329-9262BDC54106}" name="Muutos (%) _x000a_2021–2022" dataDxfId="278">
      <calculatedColumnFormula>((Taulukko4[[#This Row],[2022]]-Taulukko4[[#This Row],[2021]])/Taulukko4[[#This Row],[2021]])*100</calculatedColumnFormula>
    </tableColumn>
    <tableColumn id="6" xr3:uid="{B75634CC-A80B-4A94-8301-D9096803D366}" name="Muutos (%) _x000a_2022–2023" dataDxfId="277">
      <calculatedColumnFormula>((Taulukko4[[#This Row],[2023*]]-Taulukko4[[#This Row],[2022]])/Taulukko4[[#This Row],[2022]])*100</calculatedColumnFormula>
    </tableColumn>
  </tableColumns>
  <tableStyleInfo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8AC98CF-E2CC-454C-9CB3-217F0EC81AF7}" name="Taulukko5" displayName="Taulukko5" ref="H6:M27" totalsRowShown="0" headerRowDxfId="276" headerRowBorderDxfId="275">
  <autoFilter ref="H6:M27" xr:uid="{58AC98CF-E2CC-454C-9CB3-217F0EC81AF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C57AC2ED-9F3B-44EF-BD2B-54F104789D87}" name="Maakunta" dataDxfId="274"/>
    <tableColumn id="2" xr3:uid="{05773546-0E82-4DBE-B270-26B270FBB35A}" name="2021" dataDxfId="273"/>
    <tableColumn id="3" xr3:uid="{4359B02F-F080-4AF6-A594-6FE4B4F56F8D}" name="2022" dataDxfId="272"/>
    <tableColumn id="4" xr3:uid="{92951FFB-D4B7-4FD7-B806-3FAADB884713}" name="2023*" dataDxfId="271"/>
    <tableColumn id="5" xr3:uid="{088D2099-2C5E-43C8-B278-4704DB6AADE3}" name="Muutos (%) _x000a_2021–2022" dataDxfId="270">
      <calculatedColumnFormula>(Taulukko5[[#This Row],[2022]]-Taulukko5[[#This Row],[2021]])/Taulukko5[[#This Row],[2021]]*100</calculatedColumnFormula>
    </tableColumn>
    <tableColumn id="6" xr3:uid="{C7BBE89B-D6BA-492C-9823-07105354E22C}" name="Muutos (%) _x000a_2022–2023" dataDxfId="269">
      <calculatedColumnFormula>((Taulukko5[[#This Row],[2023*]]-Taulukko5[[#This Row],[2022]])/Taulukko5[[#This Row],[2022]])*100</calculatedColumnFormula>
    </tableColumn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8D266C6-C896-4716-B105-1724E20A3BBA}" name="Taulukko6" displayName="Taulukko6" ref="A31:F52" totalsRowShown="0" headerRowDxfId="268" headerRowBorderDxfId="267">
  <autoFilter ref="A31:F52" xr:uid="{B8D266C6-C896-4716-B105-1724E20A3BB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D378A661-B3F3-4D2D-9F03-680A669B7B9A}" name="Maakunta" dataDxfId="266"/>
    <tableColumn id="2" xr3:uid="{E47CEE8C-D929-4AA4-932C-A86E61057ADA}" name="2021" dataDxfId="265"/>
    <tableColumn id="3" xr3:uid="{D9E26319-13A8-419C-B91B-9A34F7BE153F}" name="2022" dataDxfId="264"/>
    <tableColumn id="4" xr3:uid="{B9752BF4-7414-4D27-A855-BF432E341F9D}" name="2023*" dataDxfId="263"/>
    <tableColumn id="5" xr3:uid="{201271E5-4190-4A02-B806-528E2DED9DA5}" name="Muutos (%) _x000a_2021–2022" dataDxfId="262"/>
    <tableColumn id="6" xr3:uid="{1AC4F2E1-8250-4CDA-908B-15366E64FA8D}" name="Muutos (%) _x000a_2022–2023" dataDxfId="261"/>
  </tableColumns>
  <tableStyleInfo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18998DC-01F1-4B34-9FDC-F5528D35648E}" name="Taulukko7" displayName="Taulukko7" ref="H31:M52" totalsRowShown="0" headerRowDxfId="260" headerRowBorderDxfId="259">
  <autoFilter ref="H31:M52" xr:uid="{418998DC-01F1-4B34-9FDC-F5528D35648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6DA68834-E940-4B25-8EA0-F06AE4D15DE9}" name="Maakunta" dataDxfId="258"/>
    <tableColumn id="2" xr3:uid="{F6C35C0E-5DDE-4D55-9997-71D2BBA5A6EA}" name="2021" dataDxfId="257"/>
    <tableColumn id="3" xr3:uid="{72C5DFF2-CB97-4685-B4FA-69E27ECAAE99}" name="2022" dataDxfId="256"/>
    <tableColumn id="4" xr3:uid="{A22E12B7-183A-40EC-850B-3A66C65EC464}" name="2023*" dataDxfId="255"/>
    <tableColumn id="5" xr3:uid="{6E451878-7255-479D-9691-5E503E76920A}" name="Muutos (%) _x000a_2021–2022" dataDxfId="254">
      <calculatedColumnFormula>((Taulukko7[[#This Row],[2022]]-Taulukko7[[#This Row],[2021]])/Taulukko7[[#This Row],[2021]])*100</calculatedColumnFormula>
    </tableColumn>
    <tableColumn id="6" xr3:uid="{A17E8377-F128-4D7F-ABE9-8BCE27FB9604}" name="Muutos (%) _x000a_2022–2023" dataDxfId="253">
      <calculatedColumnFormula>((Taulukko7[[#This Row],[2023*]]-Taulukko7[[#This Row],[2022]])/Taulukko7[[#This Row],[2022]])*100</calculatedColumnFormula>
    </tableColumn>
  </tableColumns>
  <tableStyleInfo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BD64B1C-7F74-482F-851F-459649103D53}" name="Taulukko8" displayName="Taulukko8" ref="A4:V35" totalsRowShown="0" headerRowDxfId="252" headerRowBorderDxfId="251">
  <autoFilter ref="A4:V35" xr:uid="{5BD64B1C-7F74-482F-851F-459649103D5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</autoFilter>
  <tableColumns count="22">
    <tableColumn id="1" xr3:uid="{925F887A-83CD-4427-B61C-191E29231A52}" name="Toimiala" dataDxfId="250"/>
    <tableColumn id="3" xr3:uid="{16BDF7D9-D2F1-4308-9580-D51A3120AE8F}" name="Uusimaa" dataDxfId="249"/>
    <tableColumn id="4" xr3:uid="{B60B777D-CDF6-4747-BECF-C0DA0DF9DE07}" name="Varsinais-Suomi" dataDxfId="248"/>
    <tableColumn id="5" xr3:uid="{BAEA0592-481F-4505-838C-38E37A0BE8C8}" name="Satakunta" dataDxfId="247"/>
    <tableColumn id="6" xr3:uid="{D0C95902-9A03-4D30-A44A-9D3ACF1ECD73}" name="Kanta-Häme" dataDxfId="246"/>
    <tableColumn id="7" xr3:uid="{E768F896-1190-4B47-8E4A-E4A9676F1EF9}" name="Pirkanmaa" dataDxfId="245"/>
    <tableColumn id="8" xr3:uid="{6CE004B8-6927-43E2-8F9B-5A8FABC2E0C4}" name="Päijät-Häme" dataDxfId="244"/>
    <tableColumn id="9" xr3:uid="{2F066F0A-DFD1-4568-A499-E54E40C94405}" name="Kymenlaakso" dataDxfId="243"/>
    <tableColumn id="10" xr3:uid="{E8E03CE6-2CF8-41ED-B42E-0C4468E2652E}" name="Etelä-Karjala" dataDxfId="242"/>
    <tableColumn id="11" xr3:uid="{AF30518E-0808-4FC3-B912-0EB44AFD17AB}" name="Etelä-Savo" dataDxfId="241"/>
    <tableColumn id="12" xr3:uid="{DCADDA91-43CB-4D53-A438-C7F1D45E5943}" name="Pohjois-Savo" dataDxfId="240"/>
    <tableColumn id="13" xr3:uid="{2EF7D44F-BBA4-4FC4-B72D-55C3C57F5951}" name="Pohjois-Karjala" dataDxfId="239"/>
    <tableColumn id="14" xr3:uid="{73B69185-8FC4-4335-8088-0DF7569805A9}" name="Keski-Suomi" dataDxfId="238"/>
    <tableColumn id="15" xr3:uid="{AB78E934-5E71-4640-BD38-CD74C499A023}" name="Etelä-Pohjanmaa" dataDxfId="237"/>
    <tableColumn id="16" xr3:uid="{70ADEAA1-8689-48E5-9A8F-34728492026D}" name="Pohjanmaa" dataDxfId="236"/>
    <tableColumn id="17" xr3:uid="{C21ED8B4-19C1-46A8-825D-7E59B29EA415}" name="Keski-Pohjanmaa" dataDxfId="235"/>
    <tableColumn id="18" xr3:uid="{FCCB3771-453F-4387-95AF-AF23FAF7D3AF}" name="Pohjois-Pohjanmaa" dataDxfId="234"/>
    <tableColumn id="19" xr3:uid="{1CA089AB-470E-42AB-87A9-E2CE347E9002}" name="Kainuu" dataDxfId="233"/>
    <tableColumn id="20" xr3:uid="{93280C93-2FFB-45C2-9B5F-AA4927FF1B70}" name="Lappi" dataDxfId="232"/>
    <tableColumn id="21" xr3:uid="{F326FBA3-7700-41BD-AB47-7FA0AF18F4F3}" name="Ahvenanmaa" dataDxfId="231"/>
    <tableColumn id="22" xr3:uid="{2023AF65-DC06-4B02-8F45-7A3EA433F687}" name="Ulkoalue" dataDxfId="230"/>
    <tableColumn id="2" xr3:uid="{0C03AC51-AE6F-4C4D-A370-218AAFEA8CF6}" name="KOKO MAA" dataDxfId="229"/>
  </tableColumns>
  <tableStyleInfo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ECC17B1-120B-433B-A753-C46E990F60BE}" name="Taulukko9" displayName="Taulukko9" ref="A41:V72" totalsRowShown="0" headerRowDxfId="228" dataDxfId="226" headerRowBorderDxfId="227" tableBorderDxfId="225">
  <autoFilter ref="A41:V72" xr:uid="{BECC17B1-120B-433B-A753-C46E990F60B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</autoFilter>
  <tableColumns count="22">
    <tableColumn id="1" xr3:uid="{5E8B5B4E-311A-4AD0-B799-A96D1488F830}" name="Toimiala" dataDxfId="224"/>
    <tableColumn id="2" xr3:uid="{01A1A57D-E8AD-4F6B-9A0A-4C4ECEFB1D61}" name="KOKO MAA" dataDxfId="223">
      <calculatedColumnFormula>(V5/$V5)*100</calculatedColumnFormula>
    </tableColumn>
    <tableColumn id="3" xr3:uid="{9B8CDC35-7CE3-417E-8392-891EE2DD5DB8}" name="Uusimaa" dataDxfId="222">
      <calculatedColumnFormula>(B5/$V5)*100</calculatedColumnFormula>
    </tableColumn>
    <tableColumn id="4" xr3:uid="{52F563C4-6AD7-4DD0-9D97-6F34CBFBB65D}" name="Varsinais-Suomi" dataDxfId="221">
      <calculatedColumnFormula>(C5/$V5)*100</calculatedColumnFormula>
    </tableColumn>
    <tableColumn id="5" xr3:uid="{8F64D4DE-E766-4CAF-8BCE-783276FBF470}" name="Satakunta" dataDxfId="220">
      <calculatedColumnFormula>(D5/$V5)*100</calculatedColumnFormula>
    </tableColumn>
    <tableColumn id="6" xr3:uid="{AB77AF68-92B6-4806-B4C4-B09DF7F6AE30}" name="Kanta-Häme" dataDxfId="219">
      <calculatedColumnFormula>(E5/$V5)*100</calculatedColumnFormula>
    </tableColumn>
    <tableColumn id="7" xr3:uid="{B2816509-BEB3-46C1-B704-90AC7604E908}" name="Pirkanmaa" dataDxfId="218">
      <calculatedColumnFormula>(F5/$V5)*100</calculatedColumnFormula>
    </tableColumn>
    <tableColumn id="8" xr3:uid="{DF372BA8-4AB4-43EA-B7AB-9ECE53CF5EAA}" name="Päijät-Häme" dataDxfId="217">
      <calculatedColumnFormula>(G5/$V5)*100</calculatedColumnFormula>
    </tableColumn>
    <tableColumn id="9" xr3:uid="{896EF4D9-38F8-4A0B-8E58-F73217F98E23}" name="Kymenlaakso" dataDxfId="216">
      <calculatedColumnFormula>(H5/$V5)*100</calculatedColumnFormula>
    </tableColumn>
    <tableColumn id="10" xr3:uid="{E346E01E-0710-4683-AC58-CB8880ED44C8}" name="Etelä-Karjala" dataDxfId="215">
      <calculatedColumnFormula>(I5/$V5)*100</calculatedColumnFormula>
    </tableColumn>
    <tableColumn id="11" xr3:uid="{8FA1BBE6-1515-4CFE-9CAF-53E027EAC40E}" name="Etelä-Savo" dataDxfId="214">
      <calculatedColumnFormula>(J5/$V5)*100</calculatedColumnFormula>
    </tableColumn>
    <tableColumn id="12" xr3:uid="{F0DB50BE-EFA3-41D7-BAC0-917EA4CCFDBF}" name="Pohjois-Savo" dataDxfId="213">
      <calculatedColumnFormula>(K5/$V5)*100</calculatedColumnFormula>
    </tableColumn>
    <tableColumn id="13" xr3:uid="{CC146787-37EE-42B3-8915-88A4D7ED07A2}" name="Pohjois-Karjala" dataDxfId="212">
      <calculatedColumnFormula>(L5/$V5)*100</calculatedColumnFormula>
    </tableColumn>
    <tableColumn id="14" xr3:uid="{B5B34E1A-EF22-4973-8E55-2EEBB7592A71}" name="Keski-Suomi" dataDxfId="211">
      <calculatedColumnFormula>(M5/$V5)*100</calculatedColumnFormula>
    </tableColumn>
    <tableColumn id="15" xr3:uid="{2E3BDE1C-354C-4ABB-943F-F97B7DDB4127}" name="Etelä-Pohjanmaa" dataDxfId="210">
      <calculatedColumnFormula>(N5/$V5)*100</calculatedColumnFormula>
    </tableColumn>
    <tableColumn id="16" xr3:uid="{FE079109-8E19-436A-BA8A-8DBF9E1B3D37}" name="Pohjanmaa" dataDxfId="209">
      <calculatedColumnFormula>(O5/$V5)*100</calculatedColumnFormula>
    </tableColumn>
    <tableColumn id="17" xr3:uid="{BE953969-B5F4-4018-BC8F-489680C66A5A}" name="Keski-Pohjanmaa" dataDxfId="208">
      <calculatedColumnFormula>(P5/$V5)*100</calculatedColumnFormula>
    </tableColumn>
    <tableColumn id="18" xr3:uid="{C3A7B0F5-D8F9-40A2-8DAF-6572BD124B08}" name="Pohjois-Pohjanmaa" dataDxfId="207">
      <calculatedColumnFormula>(Q5/$V5)*100</calculatedColumnFormula>
    </tableColumn>
    <tableColumn id="19" xr3:uid="{D5FA538F-DD6D-46B2-AFC7-026581784A50}" name="Kainuu" dataDxfId="206">
      <calculatedColumnFormula>(R5/$V5)*100</calculatedColumnFormula>
    </tableColumn>
    <tableColumn id="20" xr3:uid="{73E5AF99-F022-4EC3-8191-1A42BB989A49}" name="Lappi" dataDxfId="205">
      <calculatedColumnFormula>(S5/$V5)*100</calculatedColumnFormula>
    </tableColumn>
    <tableColumn id="21" xr3:uid="{5C35576A-5D4F-456C-B0E3-AE602884BCD3}" name="Ahvenanmaa" dataDxfId="204">
      <calculatedColumnFormula>(T5/$V5)*100</calculatedColumnFormula>
    </tableColumn>
    <tableColumn id="22" xr3:uid="{03EA4F81-684F-4EE2-BB8F-1791977CBAD7}" name="Ulkoalue" dataDxfId="203">
      <calculatedColumnFormula>(U5/$V5)*100</calculatedColumnFormula>
    </tableColumn>
  </tableColumns>
  <tableStyleInfo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64C0E55-C721-41DF-BC68-3CF628CFB60D}" name="Taulukko10" displayName="Taulukko10" ref="A41:X72" totalsRowShown="0" headerRowDxfId="202" headerRowBorderDxfId="201" tableBorderDxfId="200">
  <autoFilter ref="A41:X72" xr:uid="{F64C0E55-C721-41DF-BC68-3CF628CFB60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C8801FD1-6450-44FC-AA90-417C6F82C762}" name="Toimiala" dataDxfId="199"/>
    <tableColumn id="2" xr3:uid="{36FAD5A6-EDD3-4936-B87D-90D4FD3F079F}" name="2000" dataDxfId="198">
      <calculatedColumnFormula>(B5/B$5)*100</calculatedColumnFormula>
    </tableColumn>
    <tableColumn id="3" xr3:uid="{303FADC8-0CD2-4F04-9A5A-B1B36FDD1067}" name="2001" dataDxfId="197">
      <calculatedColumnFormula>(C5/C$5)*100</calculatedColumnFormula>
    </tableColumn>
    <tableColumn id="4" xr3:uid="{F74C59E3-E491-45E7-A9F9-972F3E0B1640}" name="2002" dataDxfId="196">
      <calculatedColumnFormula>(D5/D$5)*100</calculatedColumnFormula>
    </tableColumn>
    <tableColumn id="5" xr3:uid="{045A91B8-415F-4657-9AB5-CDCF761740F8}" name="2003" dataDxfId="195">
      <calculatedColumnFormula>(E5/E$5)*100</calculatedColumnFormula>
    </tableColumn>
    <tableColumn id="6" xr3:uid="{FDA5999A-A223-401A-96D5-BA91ED8D49BF}" name="2004" dataDxfId="194">
      <calculatedColumnFormula>(F5/F$5)*100</calculatedColumnFormula>
    </tableColumn>
    <tableColumn id="7" xr3:uid="{85525FF9-4327-4439-8533-24C18CB2931D}" name="2005" dataDxfId="193">
      <calculatedColumnFormula>(G5/G$5)*100</calculatedColumnFormula>
    </tableColumn>
    <tableColumn id="8" xr3:uid="{63C0980C-486C-4061-95BC-DE3AD8186558}" name="2006" dataDxfId="192">
      <calculatedColumnFormula>(H5/H$5)*100</calculatedColumnFormula>
    </tableColumn>
    <tableColumn id="9" xr3:uid="{F0BEE0D0-2106-4B4F-96AC-7DA596A52F3D}" name="2007" dataDxfId="191">
      <calculatedColumnFormula>(I5/I$5)*100</calculatedColumnFormula>
    </tableColumn>
    <tableColumn id="10" xr3:uid="{91DDD943-0112-4483-84B2-2C3D7B9B50E9}" name="2008" dataDxfId="190">
      <calculatedColumnFormula>(J5/J$5)*100</calculatedColumnFormula>
    </tableColumn>
    <tableColumn id="11" xr3:uid="{151494AB-41CB-4CA7-B4B5-BA52E5759B27}" name="2009" dataDxfId="189">
      <calculatedColumnFormula>(K5/K$5)*100</calculatedColumnFormula>
    </tableColumn>
    <tableColumn id="12" xr3:uid="{51FA44B9-79D6-4010-ACBF-6CC44EDAF368}" name="2010" dataDxfId="188">
      <calculatedColumnFormula>(L5/L$5)*100</calculatedColumnFormula>
    </tableColumn>
    <tableColumn id="13" xr3:uid="{DB3F0B76-E21A-4C42-B4B6-F511CA7FF4A9}" name="2011" dataDxfId="187">
      <calculatedColumnFormula>(M5/M$5)*100</calculatedColumnFormula>
    </tableColumn>
    <tableColumn id="14" xr3:uid="{10485324-6497-4833-84CE-BBE61B68916F}" name="2012" dataDxfId="186">
      <calculatedColumnFormula>(N5/N$5)*100</calculatedColumnFormula>
    </tableColumn>
    <tableColumn id="15" xr3:uid="{020C9B95-468B-4502-878A-09EDB5D8B7FF}" name="2013" dataDxfId="185">
      <calculatedColumnFormula>(O5/O$5)*100</calculatedColumnFormula>
    </tableColumn>
    <tableColumn id="16" xr3:uid="{AFE75A08-AA7E-49D0-B378-956C7AFC2CF6}" name="2014" dataDxfId="184">
      <calculatedColumnFormula>(P5/P$5)*100</calculatedColumnFormula>
    </tableColumn>
    <tableColumn id="17" xr3:uid="{692396E9-73D8-4F78-B28F-7E0556EB239B}" name="2015" dataDxfId="183">
      <calculatedColumnFormula>(Q5/Q$5)*100</calculatedColumnFormula>
    </tableColumn>
    <tableColumn id="18" xr3:uid="{6B45F519-9EBE-40B9-BE98-8101F3F55DAF}" name="2016" dataDxfId="182">
      <calculatedColumnFormula>(R5/R$5)*100</calculatedColumnFormula>
    </tableColumn>
    <tableColumn id="19" xr3:uid="{55274AE1-F4E6-4324-BB3B-98C2C5FEE5F9}" name="2017" dataDxfId="181">
      <calculatedColumnFormula>(S5/S$5)*100</calculatedColumnFormula>
    </tableColumn>
    <tableColumn id="20" xr3:uid="{A6DD2516-B011-483F-99FC-142B24963576}" name="2018" dataDxfId="180">
      <calculatedColumnFormula>(T5/T$5)*100</calculatedColumnFormula>
    </tableColumn>
    <tableColumn id="21" xr3:uid="{292D785E-2F8D-4905-A490-B73BB24DC392}" name="2019" dataDxfId="179">
      <calculatedColumnFormula>(U5/U$5)*100</calculatedColumnFormula>
    </tableColumn>
    <tableColumn id="22" xr3:uid="{85B74728-365D-4EB9-89D6-E46C9271ED69}" name="2020" dataDxfId="3">
      <calculatedColumnFormula>(V5/V$5)*100</calculatedColumnFormula>
    </tableColumn>
    <tableColumn id="23" xr3:uid="{AA49C945-A331-4E5B-A457-313734B48FE5}" name="2021" dataDxfId="2">
      <calculatedColumnFormula>(W5/W$5)*100</calculatedColumnFormula>
    </tableColumn>
    <tableColumn id="24" xr3:uid="{8EE554F2-57FC-4272-8FE1-2EF2AB5E0E02}" name="2022" dataDxfId="0">
      <calculatedColumnFormula>(X5/X$5)*100</calculatedColumnFormula>
    </tableColumn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Pohjois-Savonliitto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538FCC"/>
      </a:accent1>
      <a:accent2>
        <a:srgbClr val="DCD6D4"/>
      </a:accent2>
      <a:accent3>
        <a:srgbClr val="F9DC06"/>
      </a:accent3>
      <a:accent4>
        <a:srgbClr val="C4BDBC"/>
      </a:accent4>
      <a:accent5>
        <a:srgbClr val="000000"/>
      </a:accent5>
      <a:accent6>
        <a:srgbClr val="003399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8.bin"/><Relationship Id="rId6" Type="http://schemas.openxmlformats.org/officeDocument/2006/relationships/table" Target="../tables/table15.xml"/><Relationship Id="rId5" Type="http://schemas.openxmlformats.org/officeDocument/2006/relationships/table" Target="../tables/table14.xml"/><Relationship Id="rId4" Type="http://schemas.openxmlformats.org/officeDocument/2006/relationships/table" Target="../tables/table1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F51"/>
  <sheetViews>
    <sheetView tabSelected="1" zoomScaleNormal="100" workbookViewId="0">
      <selection activeCell="A3" sqref="A3"/>
    </sheetView>
  </sheetViews>
  <sheetFormatPr defaultColWidth="9.140625" defaultRowHeight="15" x14ac:dyDescent="0.25"/>
  <cols>
    <col min="1" max="1" width="40.7109375" style="7" customWidth="1"/>
    <col min="2" max="2" width="17.42578125" style="7" customWidth="1"/>
    <col min="3" max="3" width="15.85546875" style="7" customWidth="1"/>
    <col min="4" max="4" width="13.85546875" style="7" customWidth="1"/>
    <col min="5" max="6" width="9.140625" style="7" customWidth="1"/>
    <col min="7" max="16384" width="9.140625" style="7"/>
  </cols>
  <sheetData>
    <row r="1" spans="1:6" ht="18.75" x14ac:dyDescent="0.3">
      <c r="A1" s="8" t="s">
        <v>125</v>
      </c>
    </row>
    <row r="2" spans="1:6" x14ac:dyDescent="0.25">
      <c r="A2" s="7" t="s">
        <v>29</v>
      </c>
    </row>
    <row r="4" spans="1:6" x14ac:dyDescent="0.25">
      <c r="A4" s="4" t="s">
        <v>21</v>
      </c>
      <c r="B4" s="4" t="s">
        <v>0</v>
      </c>
      <c r="C4" s="4" t="s">
        <v>123</v>
      </c>
      <c r="F4" s="7" t="str">
        <f>A2&amp;","&amp;A25</f>
        <v>Lähde: Tilastokeskus, aluetilinpito,* v. 2023 ennakkotieto</v>
      </c>
    </row>
    <row r="5" spans="1:6" x14ac:dyDescent="0.25">
      <c r="A5" s="2" t="s">
        <v>20</v>
      </c>
      <c r="B5" s="1">
        <v>706.1</v>
      </c>
      <c r="C5" s="1">
        <v>1708.8</v>
      </c>
    </row>
    <row r="6" spans="1:6" x14ac:dyDescent="0.25">
      <c r="A6" s="2" t="s">
        <v>18</v>
      </c>
      <c r="B6" s="1">
        <v>1313.1</v>
      </c>
      <c r="C6" s="1">
        <v>2358</v>
      </c>
    </row>
    <row r="7" spans="1:6" x14ac:dyDescent="0.25">
      <c r="A7" s="2" t="s">
        <v>16</v>
      </c>
      <c r="B7" s="1">
        <v>1150.8</v>
      </c>
      <c r="C7" s="1">
        <v>2675.9</v>
      </c>
    </row>
    <row r="8" spans="1:6" x14ac:dyDescent="0.25">
      <c r="A8" s="2" t="s">
        <v>13</v>
      </c>
      <c r="B8" s="1">
        <v>2424</v>
      </c>
      <c r="C8" s="1">
        <v>4312.8</v>
      </c>
    </row>
    <row r="9" spans="1:6" x14ac:dyDescent="0.25">
      <c r="A9" s="2" t="s">
        <v>7</v>
      </c>
      <c r="B9" s="1">
        <v>3097.6</v>
      </c>
      <c r="C9" s="1">
        <v>4434.7</v>
      </c>
    </row>
    <row r="10" spans="1:6" x14ac:dyDescent="0.25">
      <c r="A10" s="2" t="s">
        <v>15</v>
      </c>
      <c r="B10" s="1">
        <v>2930.4</v>
      </c>
      <c r="C10" s="1">
        <v>5321.6</v>
      </c>
    </row>
    <row r="11" spans="1:6" x14ac:dyDescent="0.25">
      <c r="A11" s="2" t="s">
        <v>4</v>
      </c>
      <c r="B11" s="1">
        <v>2986.4</v>
      </c>
      <c r="C11" s="1">
        <v>6292.4</v>
      </c>
    </row>
    <row r="12" spans="1:6" x14ac:dyDescent="0.25">
      <c r="A12" s="2" t="s">
        <v>6</v>
      </c>
      <c r="B12" s="1">
        <v>4321</v>
      </c>
      <c r="C12" s="1">
        <v>6526.6</v>
      </c>
    </row>
    <row r="13" spans="1:6" x14ac:dyDescent="0.25">
      <c r="A13" s="2" t="s">
        <v>11</v>
      </c>
      <c r="B13" s="1">
        <v>3131.1</v>
      </c>
      <c r="C13" s="1">
        <v>6664.6</v>
      </c>
    </row>
    <row r="14" spans="1:6" x14ac:dyDescent="0.25">
      <c r="A14" s="2" t="s">
        <v>5</v>
      </c>
      <c r="B14" s="1">
        <v>3710.9</v>
      </c>
      <c r="C14" s="1">
        <v>6682.7</v>
      </c>
    </row>
    <row r="15" spans="1:6" x14ac:dyDescent="0.25">
      <c r="A15" s="2" t="s">
        <v>19</v>
      </c>
      <c r="B15" s="1">
        <v>3739.8</v>
      </c>
      <c r="C15" s="1">
        <v>6857.4</v>
      </c>
    </row>
    <row r="16" spans="1:6" x14ac:dyDescent="0.25">
      <c r="A16" s="2" t="s">
        <v>12</v>
      </c>
      <c r="B16" s="1">
        <v>3618.1</v>
      </c>
      <c r="C16" s="1">
        <v>7914</v>
      </c>
    </row>
    <row r="17" spans="1:4" x14ac:dyDescent="0.25">
      <c r="A17" s="2" t="s">
        <v>8</v>
      </c>
      <c r="B17" s="1">
        <v>4763.1000000000004</v>
      </c>
      <c r="C17" s="1">
        <v>8616.4</v>
      </c>
    </row>
    <row r="18" spans="1:4" x14ac:dyDescent="0.25">
      <c r="A18" s="58" t="s">
        <v>14</v>
      </c>
      <c r="B18" s="59">
        <v>4443.1000000000004</v>
      </c>
      <c r="C18" s="59">
        <v>8867</v>
      </c>
    </row>
    <row r="19" spans="1:4" x14ac:dyDescent="0.25">
      <c r="A19" s="2" t="s">
        <v>10</v>
      </c>
      <c r="B19" s="1">
        <v>5101.7</v>
      </c>
      <c r="C19" s="1">
        <v>9786.9</v>
      </c>
    </row>
    <row r="20" spans="1:4" x14ac:dyDescent="0.25">
      <c r="A20" s="2" t="s">
        <v>17</v>
      </c>
      <c r="B20" s="1">
        <v>7702.3</v>
      </c>
      <c r="C20" s="1">
        <v>15792.7</v>
      </c>
    </row>
    <row r="21" spans="1:4" x14ac:dyDescent="0.25">
      <c r="A21" s="2" t="s">
        <v>3</v>
      </c>
      <c r="B21" s="1">
        <v>10189.5</v>
      </c>
      <c r="C21" s="1">
        <v>19260</v>
      </c>
    </row>
    <row r="22" spans="1:4" x14ac:dyDescent="0.25">
      <c r="A22" s="2" t="s">
        <v>9</v>
      </c>
      <c r="B22" s="1">
        <v>9868.4</v>
      </c>
      <c r="C22" s="1">
        <v>21827.7</v>
      </c>
    </row>
    <row r="23" spans="1:4" x14ac:dyDescent="0.25">
      <c r="A23" s="2" t="s">
        <v>2</v>
      </c>
      <c r="B23" s="1">
        <v>44012.2</v>
      </c>
      <c r="C23" s="1">
        <v>93306.6</v>
      </c>
    </row>
    <row r="24" spans="1:4" x14ac:dyDescent="0.25">
      <c r="A24" s="5" t="s">
        <v>1</v>
      </c>
      <c r="B24" s="3">
        <v>119325</v>
      </c>
      <c r="C24" s="3">
        <v>239296</v>
      </c>
    </row>
    <row r="25" spans="1:4" x14ac:dyDescent="0.25">
      <c r="A25" s="6" t="s">
        <v>124</v>
      </c>
    </row>
    <row r="26" spans="1:4" x14ac:dyDescent="0.25">
      <c r="A26" s="6"/>
    </row>
    <row r="28" spans="1:4" ht="18.75" x14ac:dyDescent="0.3">
      <c r="A28" s="8" t="s">
        <v>126</v>
      </c>
    </row>
    <row r="29" spans="1:4" x14ac:dyDescent="0.25">
      <c r="A29" s="7" t="s">
        <v>29</v>
      </c>
    </row>
    <row r="31" spans="1:4" ht="45" x14ac:dyDescent="0.25">
      <c r="A31" s="14" t="s">
        <v>21</v>
      </c>
      <c r="B31" s="15" t="s">
        <v>22</v>
      </c>
    </row>
    <row r="32" spans="1:4" x14ac:dyDescent="0.25">
      <c r="A32" s="10" t="s">
        <v>5</v>
      </c>
      <c r="B32" s="12">
        <v>32677.5</v>
      </c>
      <c r="D32" s="9"/>
    </row>
    <row r="33" spans="1:4" x14ac:dyDescent="0.25">
      <c r="A33" s="10" t="s">
        <v>15</v>
      </c>
      <c r="B33" s="12">
        <v>32762.5</v>
      </c>
      <c r="D33" s="9"/>
    </row>
    <row r="34" spans="1:4" x14ac:dyDescent="0.25">
      <c r="A34" s="10" t="s">
        <v>13</v>
      </c>
      <c r="B34" s="12">
        <v>33128.699999999997</v>
      </c>
      <c r="D34" s="9"/>
    </row>
    <row r="35" spans="1:4" x14ac:dyDescent="0.25">
      <c r="A35" s="10" t="s">
        <v>18</v>
      </c>
      <c r="B35" s="12">
        <v>33521.9</v>
      </c>
      <c r="D35" s="9"/>
    </row>
    <row r="36" spans="1:4" x14ac:dyDescent="0.25">
      <c r="A36" s="10" t="s">
        <v>11</v>
      </c>
      <c r="B36" s="12">
        <v>34956.199999999997</v>
      </c>
      <c r="D36" s="9"/>
    </row>
    <row r="37" spans="1:4" x14ac:dyDescent="0.25">
      <c r="A37" s="10" t="s">
        <v>7</v>
      </c>
      <c r="B37" s="12">
        <v>35404.6</v>
      </c>
      <c r="D37" s="9"/>
    </row>
    <row r="38" spans="1:4" x14ac:dyDescent="0.25">
      <c r="A38" s="60" t="s">
        <v>14</v>
      </c>
      <c r="B38" s="61">
        <v>35762.9</v>
      </c>
      <c r="D38" s="9"/>
    </row>
    <row r="39" spans="1:4" x14ac:dyDescent="0.25">
      <c r="A39" s="10" t="s">
        <v>10</v>
      </c>
      <c r="B39" s="12">
        <v>35868.800000000003</v>
      </c>
      <c r="D39" s="9"/>
    </row>
    <row r="40" spans="1:4" x14ac:dyDescent="0.25">
      <c r="A40" s="10" t="s">
        <v>4</v>
      </c>
      <c r="B40" s="12">
        <v>37114.199999999997</v>
      </c>
      <c r="D40" s="9"/>
    </row>
    <row r="41" spans="1:4" x14ac:dyDescent="0.25">
      <c r="A41" s="10" t="s">
        <v>17</v>
      </c>
      <c r="B41" s="12">
        <v>37838.300000000003</v>
      </c>
      <c r="D41" s="9"/>
    </row>
    <row r="42" spans="1:4" x14ac:dyDescent="0.25">
      <c r="A42" s="10" t="s">
        <v>19</v>
      </c>
      <c r="B42" s="12">
        <v>38968.699999999997</v>
      </c>
      <c r="D42" s="9"/>
    </row>
    <row r="43" spans="1:4" x14ac:dyDescent="0.25">
      <c r="A43" s="10" t="s">
        <v>3</v>
      </c>
      <c r="B43" s="12">
        <v>39452.9</v>
      </c>
      <c r="D43" s="9"/>
    </row>
    <row r="44" spans="1:4" x14ac:dyDescent="0.25">
      <c r="A44" s="10" t="s">
        <v>16</v>
      </c>
      <c r="B44" s="12">
        <v>39484.1</v>
      </c>
      <c r="D44" s="9"/>
    </row>
    <row r="45" spans="1:4" x14ac:dyDescent="0.25">
      <c r="A45" s="10" t="s">
        <v>8</v>
      </c>
      <c r="B45" s="12">
        <v>40614.9</v>
      </c>
      <c r="D45" s="9"/>
    </row>
    <row r="46" spans="1:4" x14ac:dyDescent="0.25">
      <c r="A46" s="10" t="s">
        <v>9</v>
      </c>
      <c r="B46" s="12">
        <v>40724</v>
      </c>
      <c r="D46" s="9"/>
    </row>
    <row r="47" spans="1:4" x14ac:dyDescent="0.25">
      <c r="A47" s="10" t="s">
        <v>6</v>
      </c>
      <c r="B47" s="12">
        <v>41029</v>
      </c>
      <c r="D47" s="9"/>
    </row>
    <row r="48" spans="1:4" x14ac:dyDescent="0.25">
      <c r="A48" s="11" t="s">
        <v>1</v>
      </c>
      <c r="B48" s="13">
        <v>42854.6</v>
      </c>
      <c r="D48" s="9"/>
    </row>
    <row r="49" spans="1:4" x14ac:dyDescent="0.25">
      <c r="A49" s="10" t="s">
        <v>12</v>
      </c>
      <c r="B49" s="12">
        <v>44721.5</v>
      </c>
      <c r="D49" s="9"/>
    </row>
    <row r="50" spans="1:4" x14ac:dyDescent="0.25">
      <c r="A50" s="10" t="s">
        <v>2</v>
      </c>
      <c r="B50" s="12">
        <v>53431.5</v>
      </c>
      <c r="D50" s="9"/>
    </row>
    <row r="51" spans="1:4" x14ac:dyDescent="0.25">
      <c r="A51" s="10" t="s">
        <v>20</v>
      </c>
      <c r="B51" s="12">
        <v>56118.5</v>
      </c>
      <c r="D51" s="9"/>
    </row>
  </sheetData>
  <sortState xmlns:xlrd2="http://schemas.microsoft.com/office/spreadsheetml/2017/richdata2" ref="A32:B51">
    <sortCondition ref="B32:B51"/>
  </sortState>
  <printOptions gridLines="1"/>
  <pageMargins left="0" right="0" top="0" bottom="0" header="0.51181102362204722" footer="0.74803149606299213"/>
  <pageSetup paperSize="9" scale="70" orientation="landscape" r:id="rId1"/>
  <drawing r:id="rId2"/>
  <tableParts count="2">
    <tablePart r:id="rId3"/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A144D-EB53-4525-A12E-2194A7A7D1FC}">
  <sheetPr>
    <tabColor theme="6" tint="-0.499984740745262"/>
  </sheetPr>
  <dimension ref="A1"/>
  <sheetViews>
    <sheetView workbookViewId="0"/>
  </sheetViews>
  <sheetFormatPr defaultColWidth="9.140625" defaultRowHeight="15" x14ac:dyDescent="0.25"/>
  <cols>
    <col min="1" max="16384" width="9.140625" style="7"/>
  </cols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34A5E-F458-4308-B41F-66CE16667EA3}">
  <sheetPr>
    <tabColor theme="3" tint="0.79998168889431442"/>
  </sheetPr>
  <dimension ref="A1:S52"/>
  <sheetViews>
    <sheetView zoomScaleNormal="100" workbookViewId="0">
      <selection activeCell="A4" sqref="A4"/>
    </sheetView>
  </sheetViews>
  <sheetFormatPr defaultColWidth="9.140625" defaultRowHeight="15" x14ac:dyDescent="0.25"/>
  <cols>
    <col min="1" max="1" width="22.7109375" style="7" customWidth="1"/>
    <col min="2" max="4" width="9.7109375" style="7" customWidth="1"/>
    <col min="5" max="6" width="12.7109375" style="7" customWidth="1"/>
    <col min="7" max="7" width="9.140625" style="7" customWidth="1"/>
    <col min="8" max="8" width="22.7109375" style="7" customWidth="1"/>
    <col min="9" max="11" width="9.7109375" style="7" customWidth="1"/>
    <col min="12" max="13" width="12.7109375" style="7" customWidth="1"/>
    <col min="14" max="16384" width="9.140625" style="7"/>
  </cols>
  <sheetData>
    <row r="1" spans="1:18" ht="18.75" x14ac:dyDescent="0.3">
      <c r="A1" s="8" t="s">
        <v>129</v>
      </c>
    </row>
    <row r="2" spans="1:18" x14ac:dyDescent="0.25">
      <c r="A2" s="7" t="s">
        <v>29</v>
      </c>
    </row>
    <row r="3" spans="1:18" x14ac:dyDescent="0.25">
      <c r="A3" s="7" t="s">
        <v>124</v>
      </c>
    </row>
    <row r="5" spans="1:18" ht="15.75" x14ac:dyDescent="0.25">
      <c r="A5" s="31" t="s">
        <v>28</v>
      </c>
      <c r="H5" s="31" t="s">
        <v>25</v>
      </c>
    </row>
    <row r="6" spans="1:18" ht="30" x14ac:dyDescent="0.25">
      <c r="A6" s="4" t="s">
        <v>21</v>
      </c>
      <c r="B6" s="16" t="s">
        <v>120</v>
      </c>
      <c r="C6" s="16" t="s">
        <v>127</v>
      </c>
      <c r="D6" s="16" t="s">
        <v>123</v>
      </c>
      <c r="E6" s="17" t="s">
        <v>121</v>
      </c>
      <c r="F6" s="17" t="s">
        <v>128</v>
      </c>
      <c r="H6" s="4" t="s">
        <v>21</v>
      </c>
      <c r="I6" s="16" t="s">
        <v>120</v>
      </c>
      <c r="J6" s="16" t="s">
        <v>127</v>
      </c>
      <c r="K6" s="16" t="s">
        <v>123</v>
      </c>
      <c r="L6" s="17" t="s">
        <v>121</v>
      </c>
      <c r="M6" s="17" t="s">
        <v>128</v>
      </c>
    </row>
    <row r="7" spans="1:18" x14ac:dyDescent="0.25">
      <c r="A7" s="20" t="s">
        <v>2</v>
      </c>
      <c r="B7" s="21">
        <v>85218.5</v>
      </c>
      <c r="C7" s="21">
        <v>90394.5</v>
      </c>
      <c r="D7" s="21">
        <v>93306.6</v>
      </c>
      <c r="E7" s="26">
        <f>((Taulukko4[[#This Row],[2022]]-Taulukko4[[#This Row],[2021]])/Taulukko4[[#This Row],[2021]])*100</f>
        <v>6.0737985296619872</v>
      </c>
      <c r="F7" s="27">
        <f>((Taulukko4[[#This Row],[2023*]]-Taulukko4[[#This Row],[2022]])/Taulukko4[[#This Row],[2022]])*100</f>
        <v>3.221545558634658</v>
      </c>
      <c r="H7" s="20" t="s">
        <v>2</v>
      </c>
      <c r="I7" s="21">
        <v>244.2</v>
      </c>
      <c r="J7" s="21">
        <v>270.3</v>
      </c>
      <c r="K7" s="56">
        <v>284.8</v>
      </c>
      <c r="L7" s="26">
        <f>(Taulukko5[[#This Row],[2022]]-Taulukko5[[#This Row],[2021]])/Taulukko5[[#This Row],[2021]]*100</f>
        <v>10.687960687960697</v>
      </c>
      <c r="M7" s="27">
        <f>((Taulukko5[[#This Row],[2023*]]-Taulukko5[[#This Row],[2022]])/Taulukko5[[#This Row],[2022]])*100</f>
        <v>5.36440991490936</v>
      </c>
      <c r="O7" s="9"/>
      <c r="P7" s="9"/>
      <c r="Q7" s="9"/>
      <c r="R7" s="9"/>
    </row>
    <row r="8" spans="1:18" x14ac:dyDescent="0.25">
      <c r="A8" s="2" t="s">
        <v>3</v>
      </c>
      <c r="B8" s="1">
        <v>17195.3</v>
      </c>
      <c r="C8" s="1">
        <v>18780.400000000001</v>
      </c>
      <c r="D8" s="1">
        <v>19260</v>
      </c>
      <c r="E8" s="28">
        <f>((Taulukko4[[#This Row],[2022]]-Taulukko4[[#This Row],[2021]])/Taulukko4[[#This Row],[2021]])*100</f>
        <v>9.2182166057004071</v>
      </c>
      <c r="F8" s="23">
        <f>((Taulukko4[[#This Row],[2023*]]-Taulukko4[[#This Row],[2022]])/Taulukko4[[#This Row],[2022]])*100</f>
        <v>2.5537262252135129</v>
      </c>
      <c r="H8" s="2" t="s">
        <v>3</v>
      </c>
      <c r="I8" s="1">
        <v>422</v>
      </c>
      <c r="J8" s="1">
        <v>488</v>
      </c>
      <c r="K8" s="22">
        <v>508.6</v>
      </c>
      <c r="L8" s="28">
        <f>(Taulukko5[[#This Row],[2022]]-Taulukko5[[#This Row],[2021]])/Taulukko5[[#This Row],[2021]]*100</f>
        <v>15.639810426540285</v>
      </c>
      <c r="M8" s="23">
        <f>((Taulukko5[[#This Row],[2023*]]-Taulukko5[[#This Row],[2022]])/Taulukko5[[#This Row],[2022]])*100</f>
        <v>4.2213114754098404</v>
      </c>
      <c r="O8" s="9"/>
      <c r="P8" s="9"/>
      <c r="Q8" s="9"/>
      <c r="R8" s="9"/>
    </row>
    <row r="9" spans="1:18" x14ac:dyDescent="0.25">
      <c r="A9" s="2" t="s">
        <v>4</v>
      </c>
      <c r="B9" s="1">
        <v>7298.3</v>
      </c>
      <c r="C9" s="1">
        <v>7871.7</v>
      </c>
      <c r="D9" s="1">
        <v>8616.4</v>
      </c>
      <c r="E9" s="28">
        <f>((Taulukko4[[#This Row],[2022]]-Taulukko4[[#This Row],[2021]])/Taulukko4[[#This Row],[2021]])*100</f>
        <v>7.8566241453489116</v>
      </c>
      <c r="F9" s="23">
        <f>((Taulukko4[[#This Row],[2023*]]-Taulukko4[[#This Row],[2022]])/Taulukko4[[#This Row],[2022]])*100</f>
        <v>9.4604723249107536</v>
      </c>
      <c r="H9" s="2" t="s">
        <v>4</v>
      </c>
      <c r="I9" s="1">
        <v>272.60000000000002</v>
      </c>
      <c r="J9" s="1">
        <v>305.2</v>
      </c>
      <c r="K9" s="22">
        <v>319.7</v>
      </c>
      <c r="L9" s="28">
        <f>(Taulukko5[[#This Row],[2022]]-Taulukko5[[#This Row],[2021]])/Taulukko5[[#This Row],[2021]]*100</f>
        <v>11.958914159941292</v>
      </c>
      <c r="M9" s="23">
        <f>((Taulukko5[[#This Row],[2023*]]-Taulukko5[[#This Row],[2022]])/Taulukko5[[#This Row],[2022]])*100</f>
        <v>4.7509829619921371</v>
      </c>
      <c r="O9" s="9"/>
      <c r="P9" s="9"/>
      <c r="Q9" s="9"/>
      <c r="R9" s="9"/>
    </row>
    <row r="10" spans="1:18" x14ac:dyDescent="0.25">
      <c r="A10" s="2" t="s">
        <v>5</v>
      </c>
      <c r="B10" s="1">
        <v>5599.3</v>
      </c>
      <c r="C10" s="1">
        <v>5730.5</v>
      </c>
      <c r="D10" s="1">
        <v>6292.4</v>
      </c>
      <c r="E10" s="28">
        <f>((Taulukko4[[#This Row],[2022]]-Taulukko4[[#This Row],[2021]])/Taulukko4[[#This Row],[2021]])*100</f>
        <v>2.3431500366117159</v>
      </c>
      <c r="F10" s="23">
        <f>((Taulukko4[[#This Row],[2023*]]-Taulukko4[[#This Row],[2022]])/Taulukko4[[#This Row],[2022]])*100</f>
        <v>9.805427100602035</v>
      </c>
      <c r="H10" s="2" t="s">
        <v>5</v>
      </c>
      <c r="I10" s="1">
        <v>189.3</v>
      </c>
      <c r="J10" s="1">
        <v>204.7</v>
      </c>
      <c r="K10" s="22">
        <v>219.7</v>
      </c>
      <c r="L10" s="28">
        <f>(Taulukko5[[#This Row],[2022]]-Taulukko5[[#This Row],[2021]])/Taulukko5[[#This Row],[2021]]*100</f>
        <v>8.1352350765979793</v>
      </c>
      <c r="M10" s="23">
        <f>((Taulukko5[[#This Row],[2023*]]-Taulukko5[[#This Row],[2022]])/Taulukko5[[#This Row],[2022]])*100</f>
        <v>7.3277967757694187</v>
      </c>
      <c r="O10" s="9"/>
      <c r="P10" s="9"/>
      <c r="Q10" s="9"/>
      <c r="R10" s="9"/>
    </row>
    <row r="11" spans="1:18" x14ac:dyDescent="0.25">
      <c r="A11" s="2" t="s">
        <v>6</v>
      </c>
      <c r="B11" s="1">
        <v>19049.599999999999</v>
      </c>
      <c r="C11" s="1">
        <v>20317.7</v>
      </c>
      <c r="D11" s="1">
        <v>21827.7</v>
      </c>
      <c r="E11" s="28">
        <f>((Taulukko4[[#This Row],[2022]]-Taulukko4[[#This Row],[2021]])/Taulukko4[[#This Row],[2021]])*100</f>
        <v>6.6568326894003143</v>
      </c>
      <c r="F11" s="23">
        <f>((Taulukko4[[#This Row],[2023*]]-Taulukko4[[#This Row],[2022]])/Taulukko4[[#This Row],[2022]])*100</f>
        <v>7.4319435762906227</v>
      </c>
      <c r="H11" s="2" t="s">
        <v>6</v>
      </c>
      <c r="I11" s="1">
        <v>384.6</v>
      </c>
      <c r="J11" s="1">
        <v>437.4</v>
      </c>
      <c r="K11" s="22">
        <v>466.5</v>
      </c>
      <c r="L11" s="28">
        <f>(Taulukko5[[#This Row],[2022]]-Taulukko5[[#This Row],[2021]])/Taulukko5[[#This Row],[2021]]*100</f>
        <v>13.728549141965665</v>
      </c>
      <c r="M11" s="23">
        <f>((Taulukko5[[#This Row],[2023*]]-Taulukko5[[#This Row],[2022]])/Taulukko5[[#This Row],[2022]])*100</f>
        <v>6.6529492455418433</v>
      </c>
      <c r="O11" s="9"/>
      <c r="P11" s="9"/>
      <c r="Q11" s="9"/>
      <c r="R11" s="9"/>
    </row>
    <row r="12" spans="1:18" x14ac:dyDescent="0.25">
      <c r="A12" s="2" t="s">
        <v>7</v>
      </c>
      <c r="B12" s="1">
        <v>6129</v>
      </c>
      <c r="C12" s="1">
        <v>6707.9</v>
      </c>
      <c r="D12" s="1">
        <v>6682.7</v>
      </c>
      <c r="E12" s="28">
        <f>((Taulukko4[[#This Row],[2022]]-Taulukko4[[#This Row],[2021]])/Taulukko4[[#This Row],[2021]])*100</f>
        <v>9.4452602382117732</v>
      </c>
      <c r="F12" s="23">
        <f>((Taulukko4[[#This Row],[2023*]]-Taulukko4[[#This Row],[2022]])/Taulukko4[[#This Row],[2022]])*100</f>
        <v>-0.3756764412111066</v>
      </c>
      <c r="H12" s="2" t="s">
        <v>7</v>
      </c>
      <c r="I12" s="1">
        <v>213.6</v>
      </c>
      <c r="J12" s="1">
        <v>230.7</v>
      </c>
      <c r="K12" s="22">
        <v>244.9</v>
      </c>
      <c r="L12" s="28">
        <f>(Taulukko5[[#This Row],[2022]]-Taulukko5[[#This Row],[2021]])/Taulukko5[[#This Row],[2021]]*100</f>
        <v>8.0056179775280878</v>
      </c>
      <c r="M12" s="23">
        <f>((Taulukko5[[#This Row],[2023*]]-Taulukko5[[#This Row],[2022]])/Taulukko5[[#This Row],[2022]])*100</f>
        <v>6.1551798872995303</v>
      </c>
      <c r="O12" s="9"/>
      <c r="P12" s="9"/>
      <c r="Q12" s="9"/>
      <c r="R12" s="9"/>
    </row>
    <row r="13" spans="1:18" x14ac:dyDescent="0.25">
      <c r="A13" s="2" t="s">
        <v>8</v>
      </c>
      <c r="B13" s="1">
        <v>6024</v>
      </c>
      <c r="C13" s="1">
        <v>6148.7</v>
      </c>
      <c r="D13" s="1">
        <v>6526.6</v>
      </c>
      <c r="E13" s="28">
        <f>((Taulukko4[[#This Row],[2022]]-Taulukko4[[#This Row],[2021]])/Taulukko4[[#This Row],[2021]])*100</f>
        <v>2.0700531208499307</v>
      </c>
      <c r="F13" s="23">
        <f>((Taulukko4[[#This Row],[2023*]]-Taulukko4[[#This Row],[2022]])/Taulukko4[[#This Row],[2022]])*100</f>
        <v>6.1460146047132005</v>
      </c>
      <c r="H13" s="2" t="s">
        <v>8</v>
      </c>
      <c r="I13" s="1">
        <v>134.9</v>
      </c>
      <c r="J13" s="1">
        <v>149.6</v>
      </c>
      <c r="K13" s="22">
        <v>159</v>
      </c>
      <c r="L13" s="28">
        <f>(Taulukko5[[#This Row],[2022]]-Taulukko5[[#This Row],[2021]])/Taulukko5[[#This Row],[2021]]*100</f>
        <v>10.896960711638242</v>
      </c>
      <c r="M13" s="23">
        <f>((Taulukko5[[#This Row],[2023*]]-Taulukko5[[#This Row],[2022]])/Taulukko5[[#This Row],[2022]])*100</f>
        <v>6.2834224598930524</v>
      </c>
      <c r="O13" s="9"/>
      <c r="P13" s="9"/>
      <c r="Q13" s="9"/>
      <c r="R13" s="9"/>
    </row>
    <row r="14" spans="1:18" x14ac:dyDescent="0.25">
      <c r="A14" s="2" t="s">
        <v>9</v>
      </c>
      <c r="B14" s="1">
        <v>4548.5</v>
      </c>
      <c r="C14" s="1">
        <v>4766</v>
      </c>
      <c r="D14" s="1">
        <v>4434.7</v>
      </c>
      <c r="E14" s="28">
        <f>((Taulukko4[[#This Row],[2022]]-Taulukko4[[#This Row],[2021]])/Taulukko4[[#This Row],[2021]])*100</f>
        <v>4.7817961965483127</v>
      </c>
      <c r="F14" s="23">
        <f>((Taulukko4[[#This Row],[2023*]]-Taulukko4[[#This Row],[2022]])/Taulukko4[[#This Row],[2022]])*100</f>
        <v>-6.9513218631976539</v>
      </c>
      <c r="H14" s="2" t="s">
        <v>9</v>
      </c>
      <c r="I14" s="1">
        <v>156.9</v>
      </c>
      <c r="J14" s="1">
        <v>189.8</v>
      </c>
      <c r="K14" s="22">
        <v>202.4</v>
      </c>
      <c r="L14" s="28">
        <f>(Taulukko5[[#This Row],[2022]]-Taulukko5[[#This Row],[2021]])/Taulukko5[[#This Row],[2021]]*100</f>
        <v>20.96876991714468</v>
      </c>
      <c r="M14" s="23">
        <f>((Taulukko5[[#This Row],[2023*]]-Taulukko5[[#This Row],[2022]])/Taulukko5[[#This Row],[2022]])*100</f>
        <v>6.6385669125395115</v>
      </c>
      <c r="O14" s="9"/>
      <c r="P14" s="9"/>
      <c r="Q14" s="9"/>
      <c r="R14" s="9"/>
    </row>
    <row r="15" spans="1:18" x14ac:dyDescent="0.25">
      <c r="A15" s="2" t="s">
        <v>10</v>
      </c>
      <c r="B15" s="1">
        <v>3909.3</v>
      </c>
      <c r="C15" s="1">
        <v>4308.3</v>
      </c>
      <c r="D15" s="1">
        <v>4312.8</v>
      </c>
      <c r="E15" s="28">
        <f>((Taulukko4[[#This Row],[2022]]-Taulukko4[[#This Row],[2021]])/Taulukko4[[#This Row],[2021]])*100</f>
        <v>10.206430818816667</v>
      </c>
      <c r="F15" s="23">
        <f>((Taulukko4[[#This Row],[2023*]]-Taulukko4[[#This Row],[2022]])/Taulukko4[[#This Row],[2022]])*100</f>
        <v>0.10444955086693128</v>
      </c>
      <c r="H15" s="2" t="s">
        <v>10</v>
      </c>
      <c r="I15" s="1">
        <v>421.6</v>
      </c>
      <c r="J15" s="1">
        <v>476.7</v>
      </c>
      <c r="K15" s="22">
        <v>508.1</v>
      </c>
      <c r="L15" s="28">
        <f>(Taulukko5[[#This Row],[2022]]-Taulukko5[[#This Row],[2021]])/Taulukko5[[#This Row],[2021]]*100</f>
        <v>13.069259962049326</v>
      </c>
      <c r="M15" s="23">
        <f>((Taulukko5[[#This Row],[2023*]]-Taulukko5[[#This Row],[2022]])/Taulukko5[[#This Row],[2022]])*100</f>
        <v>6.5869519614013079</v>
      </c>
      <c r="O15" s="9"/>
      <c r="P15" s="9"/>
      <c r="Q15" s="9"/>
      <c r="R15" s="9"/>
    </row>
    <row r="16" spans="1:18" x14ac:dyDescent="0.25">
      <c r="A16" s="2" t="s">
        <v>11</v>
      </c>
      <c r="B16" s="1">
        <v>8135.4</v>
      </c>
      <c r="C16" s="1">
        <v>9093.2000000000007</v>
      </c>
      <c r="D16" s="1">
        <v>8867</v>
      </c>
      <c r="E16" s="28">
        <f>((Taulukko4[[#This Row],[2022]]-Taulukko4[[#This Row],[2021]])/Taulukko4[[#This Row],[2021]])*100</f>
        <v>11.773237947734607</v>
      </c>
      <c r="F16" s="23">
        <f>((Taulukko4[[#This Row],[2023*]]-Taulukko4[[#This Row],[2022]])/Taulukko4[[#This Row],[2022]])*100</f>
        <v>-2.4875731315708518</v>
      </c>
      <c r="H16" s="2" t="s">
        <v>11</v>
      </c>
      <c r="I16" s="1">
        <v>500.7</v>
      </c>
      <c r="J16" s="1">
        <v>557.29999999999995</v>
      </c>
      <c r="K16" s="22">
        <v>594.4</v>
      </c>
      <c r="L16" s="28">
        <f>(Taulukko5[[#This Row],[2022]]-Taulukko5[[#This Row],[2021]])/Taulukko5[[#This Row],[2021]]*100</f>
        <v>11.30417415618134</v>
      </c>
      <c r="M16" s="23">
        <f>((Taulukko5[[#This Row],[2023*]]-Taulukko5[[#This Row],[2022]])/Taulukko5[[#This Row],[2022]])*100</f>
        <v>6.6570967163107886</v>
      </c>
      <c r="O16" s="9"/>
      <c r="P16" s="9"/>
      <c r="Q16" s="9"/>
      <c r="R16" s="9"/>
    </row>
    <row r="17" spans="1:19" x14ac:dyDescent="0.25">
      <c r="A17" s="2" t="s">
        <v>12</v>
      </c>
      <c r="B17" s="1">
        <v>4952.5</v>
      </c>
      <c r="C17" s="1">
        <v>5375.5</v>
      </c>
      <c r="D17" s="1">
        <v>5321.6</v>
      </c>
      <c r="E17" s="28">
        <f>((Taulukko4[[#This Row],[2022]]-Taulukko4[[#This Row],[2021]])/Taulukko4[[#This Row],[2021]])*100</f>
        <v>8.5411408379606257</v>
      </c>
      <c r="F17" s="23">
        <f>((Taulukko4[[#This Row],[2023*]]-Taulukko4[[#This Row],[2022]])/Taulukko4[[#This Row],[2022]])*100</f>
        <v>-1.002697423495482</v>
      </c>
      <c r="H17" s="2" t="s">
        <v>12</v>
      </c>
      <c r="I17" s="1">
        <v>332.7</v>
      </c>
      <c r="J17" s="1">
        <v>378.9</v>
      </c>
      <c r="K17" s="22">
        <v>406</v>
      </c>
      <c r="L17" s="28">
        <f>(Taulukko5[[#This Row],[2022]]-Taulukko5[[#This Row],[2021]])/Taulukko5[[#This Row],[2021]]*100</f>
        <v>13.886384129846704</v>
      </c>
      <c r="M17" s="23">
        <f>((Taulukko5[[#This Row],[2023*]]-Taulukko5[[#This Row],[2022]])/Taulukko5[[#This Row],[2022]])*100</f>
        <v>7.1522829242544272</v>
      </c>
      <c r="O17" s="9"/>
      <c r="P17" s="9"/>
      <c r="Q17" s="9"/>
      <c r="R17" s="9"/>
    </row>
    <row r="18" spans="1:19" x14ac:dyDescent="0.25">
      <c r="A18" s="2" t="s">
        <v>13</v>
      </c>
      <c r="B18" s="1">
        <v>8822.9</v>
      </c>
      <c r="C18" s="1">
        <v>9622.6</v>
      </c>
      <c r="D18" s="1">
        <v>9786.9</v>
      </c>
      <c r="E18" s="28">
        <f>((Taulukko4[[#This Row],[2022]]-Taulukko4[[#This Row],[2021]])/Taulukko4[[#This Row],[2021]])*100</f>
        <v>9.0639132258101167</v>
      </c>
      <c r="F18" s="23">
        <f>((Taulukko4[[#This Row],[2023*]]-Taulukko4[[#This Row],[2022]])/Taulukko4[[#This Row],[2022]])*100</f>
        <v>1.707438737971019</v>
      </c>
      <c r="H18" s="2" t="s">
        <v>13</v>
      </c>
      <c r="I18" s="1">
        <v>384.1</v>
      </c>
      <c r="J18" s="1">
        <v>412.8</v>
      </c>
      <c r="K18" s="22">
        <v>448.6</v>
      </c>
      <c r="L18" s="28">
        <f>(Taulukko5[[#This Row],[2022]]-Taulukko5[[#This Row],[2021]])/Taulukko5[[#This Row],[2021]]*100</f>
        <v>7.4720124967456361</v>
      </c>
      <c r="M18" s="23">
        <f>((Taulukko5[[#This Row],[2023*]]-Taulukko5[[#This Row],[2022]])/Taulukko5[[#This Row],[2022]])*100</f>
        <v>8.6724806201550422</v>
      </c>
      <c r="O18" s="9"/>
      <c r="P18" s="9"/>
      <c r="Q18" s="9"/>
      <c r="R18" s="9"/>
    </row>
    <row r="19" spans="1:19" x14ac:dyDescent="0.25">
      <c r="A19" s="58" t="s">
        <v>14</v>
      </c>
      <c r="B19" s="59">
        <v>5988.1</v>
      </c>
      <c r="C19" s="59">
        <v>6381.6</v>
      </c>
      <c r="D19" s="59">
        <v>6664.6</v>
      </c>
      <c r="E19" s="62">
        <f>((Taulukko4[[#This Row],[2022]]-Taulukko4[[#This Row],[2021]])/Taulukko4[[#This Row],[2021]])*100</f>
        <v>6.5713665436448947</v>
      </c>
      <c r="F19" s="63">
        <f>((Taulukko4[[#This Row],[2023*]]-Taulukko4[[#This Row],[2022]])/Taulukko4[[#This Row],[2022]])*100</f>
        <v>4.4346245455685089</v>
      </c>
      <c r="H19" s="58" t="s">
        <v>14</v>
      </c>
      <c r="I19" s="59">
        <v>420.6</v>
      </c>
      <c r="J19" s="59">
        <v>473.4</v>
      </c>
      <c r="K19" s="64">
        <v>494.7</v>
      </c>
      <c r="L19" s="62">
        <f>(Taulukko5[[#This Row],[2022]]-Taulukko5[[#This Row],[2021]])/Taulukko5[[#This Row],[2021]]*100</f>
        <v>12.553495007132657</v>
      </c>
      <c r="M19" s="63">
        <f>((Taulukko5[[#This Row],[2023*]]-Taulukko5[[#This Row],[2022]])/Taulukko5[[#This Row],[2022]])*100</f>
        <v>4.4993662864385326</v>
      </c>
      <c r="O19" s="9"/>
      <c r="P19" s="9"/>
      <c r="Q19" s="9"/>
      <c r="R19" s="9"/>
      <c r="S19" s="1"/>
    </row>
    <row r="20" spans="1:19" x14ac:dyDescent="0.25">
      <c r="A20" s="2" t="s">
        <v>15</v>
      </c>
      <c r="B20" s="1">
        <v>6733.9</v>
      </c>
      <c r="C20" s="1">
        <v>7096</v>
      </c>
      <c r="D20" s="1">
        <v>7914</v>
      </c>
      <c r="E20" s="28">
        <f>((Taulukko4[[#This Row],[2022]]-Taulukko4[[#This Row],[2021]])/Taulukko4[[#This Row],[2021]])*100</f>
        <v>5.3772702297331474</v>
      </c>
      <c r="F20" s="23">
        <f>((Taulukko4[[#This Row],[2023*]]-Taulukko4[[#This Row],[2022]])/Taulukko4[[#This Row],[2022]])*100</f>
        <v>11.527621195039458</v>
      </c>
      <c r="H20" s="2" t="s">
        <v>15</v>
      </c>
      <c r="I20" s="1">
        <v>336.8</v>
      </c>
      <c r="J20" s="1">
        <v>367.6</v>
      </c>
      <c r="K20" s="22">
        <v>367.9</v>
      </c>
      <c r="L20" s="28">
        <f>(Taulukko5[[#This Row],[2022]]-Taulukko5[[#This Row],[2021]])/Taulukko5[[#This Row],[2021]]*100</f>
        <v>9.1448931116389574</v>
      </c>
      <c r="M20" s="23">
        <f>((Taulukko5[[#This Row],[2023*]]-Taulukko5[[#This Row],[2022]])/Taulukko5[[#This Row],[2022]])*100</f>
        <v>8.1610446137093173E-2</v>
      </c>
      <c r="O20" s="9"/>
      <c r="P20" s="9"/>
      <c r="Q20" s="9"/>
      <c r="R20" s="9"/>
    </row>
    <row r="21" spans="1:19" x14ac:dyDescent="0.25">
      <c r="A21" s="2" t="s">
        <v>16</v>
      </c>
      <c r="B21" s="1">
        <v>2254.8000000000002</v>
      </c>
      <c r="C21" s="1">
        <v>2379.1999999999998</v>
      </c>
      <c r="D21" s="1">
        <v>2675.9</v>
      </c>
      <c r="E21" s="28">
        <f>((Taulukko4[[#This Row],[2022]]-Taulukko4[[#This Row],[2021]])/Taulukko4[[#This Row],[2021]])*100</f>
        <v>5.5171190349476502</v>
      </c>
      <c r="F21" s="23">
        <f>((Taulukko4[[#This Row],[2023*]]-Taulukko4[[#This Row],[2022]])/Taulukko4[[#This Row],[2022]])*100</f>
        <v>12.470578345662419</v>
      </c>
      <c r="H21" s="2" t="s">
        <v>16</v>
      </c>
      <c r="I21" s="1">
        <v>120</v>
      </c>
      <c r="J21" s="1">
        <v>123</v>
      </c>
      <c r="K21" s="22">
        <v>128.69999999999999</v>
      </c>
      <c r="L21" s="28">
        <f>(Taulukko5[[#This Row],[2022]]-Taulukko5[[#This Row],[2021]])/Taulukko5[[#This Row],[2021]]*100</f>
        <v>2.5</v>
      </c>
      <c r="M21" s="23">
        <f>((Taulukko5[[#This Row],[2023*]]-Taulukko5[[#This Row],[2022]])/Taulukko5[[#This Row],[2022]])*100</f>
        <v>4.6341463414634054</v>
      </c>
      <c r="O21" s="9"/>
      <c r="P21" s="9"/>
      <c r="Q21" s="9"/>
      <c r="R21" s="9"/>
    </row>
    <row r="22" spans="1:19" x14ac:dyDescent="0.25">
      <c r="A22" s="2" t="s">
        <v>17</v>
      </c>
      <c r="B22" s="1">
        <v>14055.8</v>
      </c>
      <c r="C22" s="1">
        <v>15056.6</v>
      </c>
      <c r="D22" s="1">
        <v>15792.7</v>
      </c>
      <c r="E22" s="28">
        <f>((Taulukko4[[#This Row],[2022]]-Taulukko4[[#This Row],[2021]])/Taulukko4[[#This Row],[2021]])*100</f>
        <v>7.1201923761009773</v>
      </c>
      <c r="F22" s="23">
        <f>((Taulukko4[[#This Row],[2023*]]-Taulukko4[[#This Row],[2022]])/Taulukko4[[#This Row],[2022]])*100</f>
        <v>4.8888859370641473</v>
      </c>
      <c r="H22" s="2" t="s">
        <v>17</v>
      </c>
      <c r="I22" s="1">
        <v>464</v>
      </c>
      <c r="J22" s="1">
        <v>501.7</v>
      </c>
      <c r="K22" s="22">
        <v>543.4</v>
      </c>
      <c r="L22" s="28">
        <f>(Taulukko5[[#This Row],[2022]]-Taulukko5[[#This Row],[2021]])/Taulukko5[[#This Row],[2021]]*100</f>
        <v>8.1249999999999982</v>
      </c>
      <c r="M22" s="23">
        <f>((Taulukko5[[#This Row],[2023*]]-Taulukko5[[#This Row],[2022]])/Taulukko5[[#This Row],[2022]])*100</f>
        <v>8.3117400837153657</v>
      </c>
      <c r="O22" s="9"/>
      <c r="P22" s="9"/>
      <c r="Q22" s="9"/>
      <c r="R22" s="9"/>
    </row>
    <row r="23" spans="1:19" x14ac:dyDescent="0.25">
      <c r="A23" s="2" t="s">
        <v>18</v>
      </c>
      <c r="B23" s="1">
        <v>2171.5</v>
      </c>
      <c r="C23" s="1">
        <v>2593.5</v>
      </c>
      <c r="D23" s="1">
        <v>2358</v>
      </c>
      <c r="E23" s="28">
        <f>((Taulukko4[[#This Row],[2022]]-Taulukko4[[#This Row],[2021]])/Taulukko4[[#This Row],[2021]])*100</f>
        <v>19.433571264103154</v>
      </c>
      <c r="F23" s="23">
        <f>((Taulukko4[[#This Row],[2023*]]-Taulukko4[[#This Row],[2022]])/Taulukko4[[#This Row],[2022]])*100</f>
        <v>-9.0803932909196075</v>
      </c>
      <c r="H23" s="2" t="s">
        <v>18</v>
      </c>
      <c r="I23" s="1">
        <v>157.1</v>
      </c>
      <c r="J23" s="1">
        <v>168</v>
      </c>
      <c r="K23" s="22">
        <v>180.6</v>
      </c>
      <c r="L23" s="28">
        <f>(Taulukko5[[#This Row],[2022]]-Taulukko5[[#This Row],[2021]])/Taulukko5[[#This Row],[2021]]*100</f>
        <v>6.9382558879694498</v>
      </c>
      <c r="M23" s="23">
        <f>((Taulukko5[[#This Row],[2023*]]-Taulukko5[[#This Row],[2022]])/Taulukko5[[#This Row],[2022]])*100</f>
        <v>7.4999999999999973</v>
      </c>
      <c r="O23" s="9"/>
      <c r="P23" s="9"/>
      <c r="Q23" s="9"/>
      <c r="R23" s="9"/>
    </row>
    <row r="24" spans="1:19" x14ac:dyDescent="0.25">
      <c r="A24" s="2" t="s">
        <v>19</v>
      </c>
      <c r="B24" s="1">
        <v>5985.9</v>
      </c>
      <c r="C24" s="1">
        <v>7131.8</v>
      </c>
      <c r="D24" s="1">
        <v>6857.4</v>
      </c>
      <c r="E24" s="28">
        <f>((Taulukko4[[#This Row],[2022]]-Taulukko4[[#This Row],[2021]])/Taulukko4[[#This Row],[2021]])*100</f>
        <v>19.143320135652125</v>
      </c>
      <c r="F24" s="23">
        <f>((Taulukko4[[#This Row],[2023*]]-Taulukko4[[#This Row],[2022]])/Taulukko4[[#This Row],[2022]])*100</f>
        <v>-3.8475560167138809</v>
      </c>
      <c r="H24" s="2" t="s">
        <v>19</v>
      </c>
      <c r="I24" s="1">
        <v>186</v>
      </c>
      <c r="J24" s="1">
        <v>204.2</v>
      </c>
      <c r="K24" s="22">
        <v>218.7</v>
      </c>
      <c r="L24" s="28">
        <f>(Taulukko5[[#This Row],[2022]]-Taulukko5[[#This Row],[2021]])/Taulukko5[[#This Row],[2021]]*100</f>
        <v>9.7849462365591329</v>
      </c>
      <c r="M24" s="23">
        <f>((Taulukko5[[#This Row],[2023*]]-Taulukko5[[#This Row],[2022]])/Taulukko5[[#This Row],[2022]])*100</f>
        <v>7.1008814887365341</v>
      </c>
      <c r="O24" s="9"/>
      <c r="P24" s="9"/>
      <c r="Q24" s="9"/>
      <c r="R24" s="9"/>
    </row>
    <row r="25" spans="1:19" x14ac:dyDescent="0.25">
      <c r="A25" s="2" t="s">
        <v>20</v>
      </c>
      <c r="B25" s="1">
        <v>1158</v>
      </c>
      <c r="C25" s="1">
        <v>1289.3</v>
      </c>
      <c r="D25" s="1">
        <v>1708.8</v>
      </c>
      <c r="E25" s="28">
        <f>((Taulukko4[[#This Row],[2022]]-Taulukko4[[#This Row],[2021]])/Taulukko4[[#This Row],[2021]])*100</f>
        <v>11.338514680483588</v>
      </c>
      <c r="F25" s="23">
        <f>((Taulukko4[[#This Row],[2023*]]-Taulukko4[[#This Row],[2022]])/Taulukko4[[#This Row],[2022]])*100</f>
        <v>32.537035600713565</v>
      </c>
      <c r="H25" s="2" t="s">
        <v>20</v>
      </c>
      <c r="I25" s="1">
        <v>29.3</v>
      </c>
      <c r="J25" s="1">
        <v>21.7</v>
      </c>
      <c r="K25" s="22">
        <v>26.4</v>
      </c>
      <c r="L25" s="28">
        <f>(Taulukko5[[#This Row],[2022]]-Taulukko5[[#This Row],[2021]])/Taulukko5[[#This Row],[2021]]*100</f>
        <v>-25.938566552901026</v>
      </c>
      <c r="M25" s="23">
        <f>((Taulukko5[[#This Row],[2023*]]-Taulukko5[[#This Row],[2022]])/Taulukko5[[#This Row],[2022]])*100</f>
        <v>21.658986175115206</v>
      </c>
      <c r="O25" s="9"/>
      <c r="P25" s="9"/>
      <c r="Q25" s="9"/>
      <c r="R25" s="9"/>
    </row>
    <row r="26" spans="1:19" x14ac:dyDescent="0.25">
      <c r="A26" s="2" t="s">
        <v>31</v>
      </c>
      <c r="B26" s="1">
        <v>76.400000000000006</v>
      </c>
      <c r="C26" s="97">
        <v>83</v>
      </c>
      <c r="D26" s="22" t="s">
        <v>117</v>
      </c>
      <c r="E26" s="28">
        <f>((Taulukko4[[#This Row],[2022]]-Taulukko4[[#This Row],[2021]])/Taulukko4[[#This Row],[2021]])*100</f>
        <v>8.6387434554973748</v>
      </c>
      <c r="F26" s="23" t="s">
        <v>116</v>
      </c>
      <c r="H26" s="2" t="s">
        <v>31</v>
      </c>
      <c r="I26" s="1">
        <v>0</v>
      </c>
      <c r="J26" s="1">
        <v>0</v>
      </c>
      <c r="K26" s="22" t="s">
        <v>117</v>
      </c>
      <c r="L26" s="28" t="s">
        <v>116</v>
      </c>
      <c r="M26" s="23" t="s">
        <v>116</v>
      </c>
      <c r="O26" s="9"/>
      <c r="P26" s="9"/>
      <c r="Q26" s="9"/>
      <c r="R26" s="9"/>
    </row>
    <row r="27" spans="1:19" x14ac:dyDescent="0.25">
      <c r="A27" s="18" t="s">
        <v>1</v>
      </c>
      <c r="B27" s="25">
        <v>215307</v>
      </c>
      <c r="C27" s="25">
        <v>231128</v>
      </c>
      <c r="D27" s="25">
        <v>239296</v>
      </c>
      <c r="E27" s="29">
        <f>((Taulukko4[[#This Row],[2022]]-Taulukko4[[#This Row],[2021]])/Taulukko4[[#This Row],[2021]])*100</f>
        <v>7.348112230443042</v>
      </c>
      <c r="F27" s="30">
        <f>((Taulukko4[[#This Row],[2023*]]-Taulukko4[[#This Row],[2022]])/Taulukko4[[#This Row],[2022]])*100</f>
        <v>3.5339725173929595</v>
      </c>
      <c r="H27" s="18" t="s">
        <v>1</v>
      </c>
      <c r="I27" s="25">
        <v>5371</v>
      </c>
      <c r="J27" s="25">
        <v>5961</v>
      </c>
      <c r="K27" s="57">
        <v>6323</v>
      </c>
      <c r="L27" s="29">
        <f>(Taulukko5[[#This Row],[2022]]-Taulukko5[[#This Row],[2021]])/Taulukko5[[#This Row],[2021]]*100</f>
        <v>10.984919009495439</v>
      </c>
      <c r="M27" s="30">
        <f>((Taulukko5[[#This Row],[2023*]]-Taulukko5[[#This Row],[2022]])/Taulukko5[[#This Row],[2022]])*100</f>
        <v>6.0728065760778396</v>
      </c>
      <c r="O27" s="9"/>
      <c r="P27" s="9"/>
      <c r="Q27" s="9"/>
      <c r="R27" s="9"/>
    </row>
    <row r="29" spans="1:19" x14ac:dyDescent="0.25">
      <c r="B29" s="9"/>
      <c r="C29" s="9"/>
      <c r="D29" s="9"/>
    </row>
    <row r="30" spans="1:19" ht="15.75" x14ac:dyDescent="0.25">
      <c r="A30" s="31" t="s">
        <v>24</v>
      </c>
      <c r="H30" s="32" t="s">
        <v>23</v>
      </c>
    </row>
    <row r="31" spans="1:19" ht="30" x14ac:dyDescent="0.25">
      <c r="A31" s="4" t="s">
        <v>21</v>
      </c>
      <c r="B31" s="16" t="s">
        <v>120</v>
      </c>
      <c r="C31" s="16" t="s">
        <v>127</v>
      </c>
      <c r="D31" s="16" t="s">
        <v>123</v>
      </c>
      <c r="E31" s="17" t="s">
        <v>121</v>
      </c>
      <c r="F31" s="17" t="s">
        <v>128</v>
      </c>
      <c r="H31" s="4" t="s">
        <v>21</v>
      </c>
      <c r="I31" s="16" t="s">
        <v>120</v>
      </c>
      <c r="J31" s="16" t="s">
        <v>127</v>
      </c>
      <c r="K31" s="16" t="s">
        <v>123</v>
      </c>
      <c r="L31" s="17" t="s">
        <v>121</v>
      </c>
      <c r="M31" s="17" t="s">
        <v>128</v>
      </c>
    </row>
    <row r="32" spans="1:19" x14ac:dyDescent="0.25">
      <c r="A32" s="20" t="s">
        <v>2</v>
      </c>
      <c r="B32" s="21">
        <v>18926</v>
      </c>
      <c r="C32" s="21">
        <v>22793.4</v>
      </c>
      <c r="D32" s="21">
        <v>21378.3</v>
      </c>
      <c r="E32" s="26">
        <v>1.8807386056759097</v>
      </c>
      <c r="F32" s="27">
        <v>3.9240386735111756</v>
      </c>
      <c r="H32" s="20" t="s">
        <v>2</v>
      </c>
      <c r="I32" s="21">
        <v>66048.3</v>
      </c>
      <c r="J32" s="21">
        <v>67330.8</v>
      </c>
      <c r="K32" s="21">
        <v>71643.5</v>
      </c>
      <c r="L32" s="26">
        <f>((Taulukko7[[#This Row],[2022]]-Taulukko7[[#This Row],[2021]])/Taulukko7[[#This Row],[2021]])*100</f>
        <v>1.941760802321937</v>
      </c>
      <c r="M32" s="27">
        <f>((Taulukko7[[#This Row],[2023*]]-Taulukko7[[#This Row],[2022]])/Taulukko7[[#This Row],[2022]])*100</f>
        <v>6.4052409892649376</v>
      </c>
    </row>
    <row r="33" spans="1:13" x14ac:dyDescent="0.25">
      <c r="A33" s="2" t="s">
        <v>3</v>
      </c>
      <c r="B33" s="1">
        <v>5676.2</v>
      </c>
      <c r="C33" s="1">
        <v>6019.3</v>
      </c>
      <c r="D33" s="1">
        <v>5875.9</v>
      </c>
      <c r="E33" s="28">
        <v>-1.1790058594097814</v>
      </c>
      <c r="F33" s="23">
        <v>4.8642024257934384</v>
      </c>
      <c r="H33" s="2" t="s">
        <v>3</v>
      </c>
      <c r="I33" s="1">
        <v>11097.2</v>
      </c>
      <c r="J33" s="1">
        <v>12273.1</v>
      </c>
      <c r="K33" s="1">
        <v>12875.5</v>
      </c>
      <c r="L33" s="28">
        <f>((Taulukko7[[#This Row],[2022]]-Taulukko7[[#This Row],[2021]])/Taulukko7[[#This Row],[2021]])*100</f>
        <v>10.596366651047106</v>
      </c>
      <c r="M33" s="23">
        <f>((Taulukko7[[#This Row],[2023*]]-Taulukko7[[#This Row],[2022]])/Taulukko7[[#This Row],[2022]])*100</f>
        <v>4.9082953776959339</v>
      </c>
    </row>
    <row r="34" spans="1:13" x14ac:dyDescent="0.25">
      <c r="A34" s="2" t="s">
        <v>4</v>
      </c>
      <c r="B34" s="1">
        <v>2652.2</v>
      </c>
      <c r="C34" s="1">
        <v>2953.7</v>
      </c>
      <c r="D34" s="1">
        <v>3455.9</v>
      </c>
      <c r="E34" s="28">
        <v>2.7061681738426331</v>
      </c>
      <c r="F34" s="23">
        <v>11.998160194493718</v>
      </c>
      <c r="H34" s="2" t="s">
        <v>4</v>
      </c>
      <c r="I34" s="1">
        <v>4373.5</v>
      </c>
      <c r="J34" s="1">
        <v>4612.8</v>
      </c>
      <c r="K34" s="1">
        <v>4840.8</v>
      </c>
      <c r="L34" s="28">
        <f>((Taulukko7[[#This Row],[2022]]-Taulukko7[[#This Row],[2021]])/Taulukko7[[#This Row],[2021]])*100</f>
        <v>5.4715902595175532</v>
      </c>
      <c r="M34" s="23">
        <f>((Taulukko7[[#This Row],[2023*]]-Taulukko7[[#This Row],[2022]])/Taulukko7[[#This Row],[2022]])*100</f>
        <v>4.942767950052029</v>
      </c>
    </row>
    <row r="35" spans="1:13" x14ac:dyDescent="0.25">
      <c r="A35" s="2" t="s">
        <v>5</v>
      </c>
      <c r="B35" s="1">
        <v>1681.9</v>
      </c>
      <c r="C35" s="1">
        <v>1614.5</v>
      </c>
      <c r="D35" s="1">
        <v>1894.3</v>
      </c>
      <c r="E35" s="28">
        <v>-0.66028561191585666</v>
      </c>
      <c r="F35" s="23">
        <v>6.2087798845836888</v>
      </c>
      <c r="H35" s="2" t="s">
        <v>5</v>
      </c>
      <c r="I35" s="1">
        <v>3728.1</v>
      </c>
      <c r="J35" s="1">
        <v>3911.3</v>
      </c>
      <c r="K35" s="1">
        <v>4178.3999999999996</v>
      </c>
      <c r="L35" s="28">
        <f>((Taulukko7[[#This Row],[2022]]-Taulukko7[[#This Row],[2021]])/Taulukko7[[#This Row],[2021]])*100</f>
        <v>4.9140312759850939</v>
      </c>
      <c r="M35" s="23">
        <f>((Taulukko7[[#This Row],[2023*]]-Taulukko7[[#This Row],[2022]])/Taulukko7[[#This Row],[2022]])*100</f>
        <v>6.82893155728273</v>
      </c>
    </row>
    <row r="36" spans="1:13" x14ac:dyDescent="0.25">
      <c r="A36" s="2" t="s">
        <v>6</v>
      </c>
      <c r="B36" s="1">
        <v>5830.1</v>
      </c>
      <c r="C36" s="1">
        <v>5582.4</v>
      </c>
      <c r="D36" s="1">
        <v>6325.5</v>
      </c>
      <c r="E36" s="28">
        <v>-1.5073843524960222</v>
      </c>
      <c r="F36" s="23">
        <v>10.676002230621473</v>
      </c>
      <c r="H36" s="2" t="s">
        <v>6</v>
      </c>
      <c r="I36" s="1">
        <v>12834.9</v>
      </c>
      <c r="J36" s="1">
        <v>14298</v>
      </c>
      <c r="K36" s="1">
        <v>15035.7</v>
      </c>
      <c r="L36" s="28">
        <f>((Taulukko7[[#This Row],[2022]]-Taulukko7[[#This Row],[2021]])/Taulukko7[[#This Row],[2021]])*100</f>
        <v>11.399387607227172</v>
      </c>
      <c r="M36" s="23">
        <f>((Taulukko7[[#This Row],[2023*]]-Taulukko7[[#This Row],[2022]])/Taulukko7[[#This Row],[2022]])*100</f>
        <v>5.1594628619387377</v>
      </c>
    </row>
    <row r="37" spans="1:13" x14ac:dyDescent="0.25">
      <c r="A37" s="2" t="s">
        <v>7</v>
      </c>
      <c r="B37" s="1">
        <v>2017.6</v>
      </c>
      <c r="C37" s="1">
        <v>2268.4</v>
      </c>
      <c r="D37" s="1">
        <v>2071.1</v>
      </c>
      <c r="E37" s="28">
        <v>-10.380529783514863</v>
      </c>
      <c r="F37" s="23">
        <v>24.576144036008994</v>
      </c>
      <c r="H37" s="2" t="s">
        <v>7</v>
      </c>
      <c r="I37" s="1">
        <v>3897.8</v>
      </c>
      <c r="J37" s="1">
        <v>4208.8</v>
      </c>
      <c r="K37" s="1">
        <v>4366.7</v>
      </c>
      <c r="L37" s="28">
        <f>((Taulukko7[[#This Row],[2022]]-Taulukko7[[#This Row],[2021]])/Taulukko7[[#This Row],[2021]])*100</f>
        <v>7.9788598696700701</v>
      </c>
      <c r="M37" s="23">
        <f>((Taulukko7[[#This Row],[2023*]]-Taulukko7[[#This Row],[2022]])/Taulukko7[[#This Row],[2022]])*100</f>
        <v>3.751663181904572</v>
      </c>
    </row>
    <row r="38" spans="1:13" x14ac:dyDescent="0.25">
      <c r="A38" s="2" t="s">
        <v>8</v>
      </c>
      <c r="B38" s="1">
        <v>1789.3</v>
      </c>
      <c r="C38" s="1">
        <v>1720.9</v>
      </c>
      <c r="D38" s="1">
        <v>1686.8</v>
      </c>
      <c r="E38" s="28">
        <v>-2.2288898414059255</v>
      </c>
      <c r="F38" s="23">
        <v>7.6481606950699499</v>
      </c>
      <c r="H38" s="2" t="s">
        <v>8</v>
      </c>
      <c r="I38" s="1">
        <v>4099.8</v>
      </c>
      <c r="J38" s="1">
        <v>4278.2</v>
      </c>
      <c r="K38" s="1">
        <v>4680.8999999999996</v>
      </c>
      <c r="L38" s="28">
        <f>((Taulukko7[[#This Row],[2022]]-Taulukko7[[#This Row],[2021]])/Taulukko7[[#This Row],[2021]])*100</f>
        <v>4.3514317771598527</v>
      </c>
      <c r="M38" s="23">
        <f>((Taulukko7[[#This Row],[2023*]]-Taulukko7[[#This Row],[2022]])/Taulukko7[[#This Row],[2022]])*100</f>
        <v>9.4128371745126422</v>
      </c>
    </row>
    <row r="39" spans="1:13" x14ac:dyDescent="0.25">
      <c r="A39" s="2" t="s">
        <v>9</v>
      </c>
      <c r="B39" s="1">
        <v>1676.4</v>
      </c>
      <c r="C39" s="1">
        <v>1714</v>
      </c>
      <c r="D39" s="1">
        <v>1263.4000000000001</v>
      </c>
      <c r="E39" s="28">
        <v>3.7314410889142549</v>
      </c>
      <c r="F39" s="23">
        <v>4.5736769908309975</v>
      </c>
      <c r="H39" s="2" t="s">
        <v>9</v>
      </c>
      <c r="I39" s="1">
        <v>2715.3</v>
      </c>
      <c r="J39" s="1">
        <v>2862.1</v>
      </c>
      <c r="K39" s="1">
        <v>2969</v>
      </c>
      <c r="L39" s="28">
        <f>((Taulukko7[[#This Row],[2022]]-Taulukko7[[#This Row],[2021]])/Taulukko7[[#This Row],[2021]])*100</f>
        <v>5.4064007660295257</v>
      </c>
      <c r="M39" s="23">
        <f>((Taulukko7[[#This Row],[2023*]]-Taulukko7[[#This Row],[2022]])/Taulukko7[[#This Row],[2022]])*100</f>
        <v>3.7350197407498023</v>
      </c>
    </row>
    <row r="40" spans="1:13" x14ac:dyDescent="0.25">
      <c r="A40" s="2" t="s">
        <v>10</v>
      </c>
      <c r="B40" s="1">
        <v>910.5</v>
      </c>
      <c r="C40" s="1">
        <v>1107.5</v>
      </c>
      <c r="D40" s="1">
        <v>1119.3</v>
      </c>
      <c r="E40" s="28">
        <v>-5.0951913640824404</v>
      </c>
      <c r="F40" s="23">
        <v>13.698970095545365</v>
      </c>
      <c r="H40" s="2" t="s">
        <v>10</v>
      </c>
      <c r="I40" s="1">
        <v>2577.1999999999998</v>
      </c>
      <c r="J40" s="1">
        <v>2724.2</v>
      </c>
      <c r="K40" s="1">
        <v>2685.3</v>
      </c>
      <c r="L40" s="28">
        <f>((Taulukko7[[#This Row],[2022]]-Taulukko7[[#This Row],[2021]])/Taulukko7[[#This Row],[2021]])*100</f>
        <v>5.7038646593201934</v>
      </c>
      <c r="M40" s="23">
        <f>((Taulukko7[[#This Row],[2023*]]-Taulukko7[[#This Row],[2022]])/Taulukko7[[#This Row],[2022]])*100</f>
        <v>-1.4279421481535732</v>
      </c>
    </row>
    <row r="41" spans="1:13" x14ac:dyDescent="0.25">
      <c r="A41" s="2" t="s">
        <v>11</v>
      </c>
      <c r="B41" s="1">
        <v>2259.1</v>
      </c>
      <c r="C41" s="1">
        <v>2676.2</v>
      </c>
      <c r="D41" s="1">
        <v>2237.3000000000002</v>
      </c>
      <c r="E41" s="28">
        <v>-0.36591740721379762</v>
      </c>
      <c r="F41" s="23">
        <v>9.3564183280867432</v>
      </c>
      <c r="H41" s="2" t="s">
        <v>11</v>
      </c>
      <c r="I41" s="1">
        <v>5375.6</v>
      </c>
      <c r="J41" s="1">
        <v>5859.7</v>
      </c>
      <c r="K41" s="1">
        <v>6035.4</v>
      </c>
      <c r="L41" s="28">
        <f>((Taulukko7[[#This Row],[2022]]-Taulukko7[[#This Row],[2021]])/Taulukko7[[#This Row],[2021]])*100</f>
        <v>9.0055063620805011</v>
      </c>
      <c r="M41" s="23">
        <f>((Taulukko7[[#This Row],[2023*]]-Taulukko7[[#This Row],[2022]])/Taulukko7[[#This Row],[2022]])*100</f>
        <v>2.9984470194719837</v>
      </c>
    </row>
    <row r="42" spans="1:13" x14ac:dyDescent="0.25">
      <c r="A42" s="2" t="s">
        <v>12</v>
      </c>
      <c r="B42" s="1">
        <v>1489.5</v>
      </c>
      <c r="C42" s="1">
        <v>1628.8</v>
      </c>
      <c r="D42" s="1">
        <v>1453.6</v>
      </c>
      <c r="E42" s="28">
        <v>-8.0589012044335995</v>
      </c>
      <c r="F42" s="23">
        <v>21.251686469077782</v>
      </c>
      <c r="H42" s="2" t="s">
        <v>12</v>
      </c>
      <c r="I42" s="1">
        <v>3130.3</v>
      </c>
      <c r="J42" s="1">
        <v>3367.8</v>
      </c>
      <c r="K42" s="1">
        <v>3462</v>
      </c>
      <c r="L42" s="28">
        <f>((Taulukko7[[#This Row],[2022]]-Taulukko7[[#This Row],[2021]])/Taulukko7[[#This Row],[2021]])*100</f>
        <v>7.5871322237485215</v>
      </c>
      <c r="M42" s="23">
        <f>((Taulukko7[[#This Row],[2023*]]-Taulukko7[[#This Row],[2022]])/Taulukko7[[#This Row],[2022]])*100</f>
        <v>2.7970782112952017</v>
      </c>
    </row>
    <row r="43" spans="1:13" x14ac:dyDescent="0.25">
      <c r="A43" s="2" t="s">
        <v>13</v>
      </c>
      <c r="B43" s="1">
        <v>2679.6</v>
      </c>
      <c r="C43" s="1">
        <v>2968.6</v>
      </c>
      <c r="D43" s="1">
        <v>2727.7</v>
      </c>
      <c r="E43" s="28">
        <v>-1.003009027081244</v>
      </c>
      <c r="F43" s="23">
        <v>6.7432173815152634</v>
      </c>
      <c r="H43" s="2" t="s">
        <v>13</v>
      </c>
      <c r="I43" s="1">
        <v>5759.1</v>
      </c>
      <c r="J43" s="1">
        <v>6241.2</v>
      </c>
      <c r="K43" s="1">
        <v>6610.6</v>
      </c>
      <c r="L43" s="28">
        <f>((Taulukko7[[#This Row],[2022]]-Taulukko7[[#This Row],[2021]])/Taulukko7[[#This Row],[2021]])*100</f>
        <v>8.3710996509871229</v>
      </c>
      <c r="M43" s="23">
        <f>((Taulukko7[[#This Row],[2023*]]-Taulukko7[[#This Row],[2022]])/Taulukko7[[#This Row],[2022]])*100</f>
        <v>5.9187335768762503</v>
      </c>
    </row>
    <row r="44" spans="1:13" x14ac:dyDescent="0.25">
      <c r="A44" s="58" t="s">
        <v>14</v>
      </c>
      <c r="B44" s="59">
        <v>1787.8</v>
      </c>
      <c r="C44" s="59">
        <v>1909.3</v>
      </c>
      <c r="D44" s="59">
        <v>1911.6</v>
      </c>
      <c r="E44" s="62">
        <v>-2.4466691616766343</v>
      </c>
      <c r="F44" s="63">
        <v>9.1641490433031176</v>
      </c>
      <c r="H44" s="58" t="s">
        <v>14</v>
      </c>
      <c r="I44" s="59">
        <v>3779.7</v>
      </c>
      <c r="J44" s="59">
        <v>3998.9</v>
      </c>
      <c r="K44" s="59">
        <v>4258.3</v>
      </c>
      <c r="L44" s="62">
        <f>((Taulukko7[[#This Row],[2022]]-Taulukko7[[#This Row],[2021]])/Taulukko7[[#This Row],[2021]])*100</f>
        <v>5.7994020689472787</v>
      </c>
      <c r="M44" s="63">
        <f>((Taulukko7[[#This Row],[2023*]]-Taulukko7[[#This Row],[2022]])/Taulukko7[[#This Row],[2022]])*100</f>
        <v>6.4867838655630328</v>
      </c>
    </row>
    <row r="45" spans="1:13" x14ac:dyDescent="0.25">
      <c r="A45" s="2" t="s">
        <v>15</v>
      </c>
      <c r="B45" s="1">
        <v>2707.2</v>
      </c>
      <c r="C45" s="1">
        <v>2693.9</v>
      </c>
      <c r="D45" s="1">
        <v>2936.5</v>
      </c>
      <c r="E45" s="28">
        <v>-10.323900924423116</v>
      </c>
      <c r="F45" s="23">
        <v>19.586087503934539</v>
      </c>
      <c r="H45" s="2" t="s">
        <v>15</v>
      </c>
      <c r="I45" s="1">
        <v>3690</v>
      </c>
      <c r="J45" s="1">
        <v>4034.5</v>
      </c>
      <c r="K45" s="1">
        <v>4609.6000000000004</v>
      </c>
      <c r="L45" s="28">
        <f>((Taulukko7[[#This Row],[2022]]-Taulukko7[[#This Row],[2021]])/Taulukko7[[#This Row],[2021]])*100</f>
        <v>9.3360433604336048</v>
      </c>
      <c r="M45" s="23">
        <f>((Taulukko7[[#This Row],[2023*]]-Taulukko7[[#This Row],[2022]])/Taulukko7[[#This Row],[2022]])*100</f>
        <v>14.254554467715961</v>
      </c>
    </row>
    <row r="46" spans="1:13" x14ac:dyDescent="0.25">
      <c r="A46" s="2" t="s">
        <v>16</v>
      </c>
      <c r="B46" s="1">
        <v>688.4</v>
      </c>
      <c r="C46" s="1">
        <v>766.9</v>
      </c>
      <c r="D46" s="1">
        <v>983.5</v>
      </c>
      <c r="E46" s="28">
        <v>0.69541029207232274</v>
      </c>
      <c r="F46" s="23">
        <v>-4.0055248618784534</v>
      </c>
      <c r="H46" s="2" t="s">
        <v>16</v>
      </c>
      <c r="I46" s="1">
        <v>1446.4</v>
      </c>
      <c r="J46" s="1">
        <v>1489.2</v>
      </c>
      <c r="K46" s="1">
        <v>1563.7</v>
      </c>
      <c r="L46" s="28">
        <f>((Taulukko7[[#This Row],[2022]]-Taulukko7[[#This Row],[2021]])/Taulukko7[[#This Row],[2021]])*100</f>
        <v>2.9590707964601735</v>
      </c>
      <c r="M46" s="23">
        <f>((Taulukko7[[#This Row],[2023*]]-Taulukko7[[#This Row],[2022]])/Taulukko7[[#This Row],[2022]])*100</f>
        <v>5.0026860059092124</v>
      </c>
    </row>
    <row r="47" spans="1:13" x14ac:dyDescent="0.25">
      <c r="A47" s="2" t="s">
        <v>17</v>
      </c>
      <c r="B47" s="1">
        <v>4648.5</v>
      </c>
      <c r="C47" s="1">
        <v>4844</v>
      </c>
      <c r="D47" s="1">
        <v>4829.7</v>
      </c>
      <c r="E47" s="28">
        <v>2.7361899845121322</v>
      </c>
      <c r="F47" s="23">
        <v>20.454773869346742</v>
      </c>
      <c r="H47" s="2" t="s">
        <v>17</v>
      </c>
      <c r="I47" s="1">
        <v>8943.2999999999993</v>
      </c>
      <c r="J47" s="1">
        <v>9710.7999999999993</v>
      </c>
      <c r="K47" s="1">
        <v>10419.700000000001</v>
      </c>
      <c r="L47" s="28">
        <f>((Taulukko7[[#This Row],[2022]]-Taulukko7[[#This Row],[2021]])/Taulukko7[[#This Row],[2021]])*100</f>
        <v>8.5818433911419731</v>
      </c>
      <c r="M47" s="23">
        <f>((Taulukko7[[#This Row],[2023*]]-Taulukko7[[#This Row],[2022]])/Taulukko7[[#This Row],[2022]])*100</f>
        <v>7.3001194546278532</v>
      </c>
    </row>
    <row r="48" spans="1:13" x14ac:dyDescent="0.25">
      <c r="A48" s="2" t="s">
        <v>18</v>
      </c>
      <c r="B48" s="1">
        <v>571.6</v>
      </c>
      <c r="C48" s="1">
        <v>819.8</v>
      </c>
      <c r="D48" s="1">
        <v>657.6</v>
      </c>
      <c r="E48" s="28">
        <v>4.8652839697615864</v>
      </c>
      <c r="F48" s="23">
        <v>6.0998151571164509</v>
      </c>
      <c r="H48" s="2" t="s">
        <v>18</v>
      </c>
      <c r="I48" s="1">
        <v>1442.8</v>
      </c>
      <c r="J48" s="1">
        <v>1605.7</v>
      </c>
      <c r="K48" s="1">
        <v>1519.7</v>
      </c>
      <c r="L48" s="28">
        <f>((Taulukko7[[#This Row],[2022]]-Taulukko7[[#This Row],[2021]])/Taulukko7[[#This Row],[2021]])*100</f>
        <v>11.290546160243977</v>
      </c>
      <c r="M48" s="23">
        <f>((Taulukko7[[#This Row],[2023*]]-Taulukko7[[#This Row],[2022]])/Taulukko7[[#This Row],[2022]])*100</f>
        <v>-5.3559195366506813</v>
      </c>
    </row>
    <row r="49" spans="1:13" x14ac:dyDescent="0.25">
      <c r="A49" s="2" t="s">
        <v>19</v>
      </c>
      <c r="B49" s="1">
        <v>2056.1</v>
      </c>
      <c r="C49" s="1">
        <v>2762.3</v>
      </c>
      <c r="D49" s="1">
        <v>2175.6999999999998</v>
      </c>
      <c r="E49" s="28">
        <v>2.2527134958017609</v>
      </c>
      <c r="F49" s="23">
        <v>3.2495493691167567</v>
      </c>
      <c r="H49" s="2" t="s">
        <v>19</v>
      </c>
      <c r="I49" s="1">
        <v>3743.9</v>
      </c>
      <c r="J49" s="1">
        <v>4165.2</v>
      </c>
      <c r="K49" s="1">
        <v>4463</v>
      </c>
      <c r="L49" s="28">
        <f>((Taulukko7[[#This Row],[2022]]-Taulukko7[[#This Row],[2021]])/Taulukko7[[#This Row],[2021]])*100</f>
        <v>11.252971500307158</v>
      </c>
      <c r="M49" s="23">
        <f>((Taulukko7[[#This Row],[2023*]]-Taulukko7[[#This Row],[2022]])/Taulukko7[[#This Row],[2022]])*100</f>
        <v>7.1497167002785025</v>
      </c>
    </row>
    <row r="50" spans="1:13" x14ac:dyDescent="0.25">
      <c r="A50" s="2" t="s">
        <v>20</v>
      </c>
      <c r="B50" s="1">
        <v>234.2</v>
      </c>
      <c r="C50" s="1">
        <v>242</v>
      </c>
      <c r="D50" s="1">
        <v>243.3</v>
      </c>
      <c r="E50" s="28">
        <v>3.6109773712084738</v>
      </c>
      <c r="F50" s="23">
        <v>14.498141263940528</v>
      </c>
      <c r="H50" s="2" t="s">
        <v>20</v>
      </c>
      <c r="I50" s="1">
        <v>894.6</v>
      </c>
      <c r="J50" s="1">
        <v>1025.7</v>
      </c>
      <c r="K50" s="1">
        <v>1439.2</v>
      </c>
      <c r="L50" s="28">
        <f>((Taulukko7[[#This Row],[2022]]-Taulukko7[[#This Row],[2021]])/Taulukko7[[#This Row],[2021]])*100</f>
        <v>14.654594232059024</v>
      </c>
      <c r="M50" s="23">
        <f>((Taulukko7[[#This Row],[2023*]]-Taulukko7[[#This Row],[2022]])/Taulukko7[[#This Row],[2022]])*100</f>
        <v>40.313931948912938</v>
      </c>
    </row>
    <row r="51" spans="1:13" x14ac:dyDescent="0.25">
      <c r="A51" s="2" t="s">
        <v>31</v>
      </c>
      <c r="B51" s="1">
        <v>0</v>
      </c>
      <c r="C51" s="1">
        <v>0</v>
      </c>
      <c r="D51" s="22" t="s">
        <v>117</v>
      </c>
      <c r="E51" s="28" t="s">
        <v>116</v>
      </c>
      <c r="F51" s="23" t="s">
        <v>116</v>
      </c>
      <c r="H51" s="2" t="s">
        <v>31</v>
      </c>
      <c r="I51" s="1">
        <v>76.400000000000006</v>
      </c>
      <c r="J51" s="1">
        <v>83</v>
      </c>
      <c r="K51" s="22" t="s">
        <v>117</v>
      </c>
      <c r="L51" s="28">
        <f>((Taulukko7[[#This Row],[2022]]-Taulukko7[[#This Row],[2021]])/Taulukko7[[#This Row],[2021]])*100</f>
        <v>8.6387434554973748</v>
      </c>
      <c r="M51" s="23" t="s">
        <v>116</v>
      </c>
    </row>
    <row r="52" spans="1:13" x14ac:dyDescent="0.25">
      <c r="A52" s="18" t="s">
        <v>1</v>
      </c>
      <c r="B52" s="25">
        <v>60282</v>
      </c>
      <c r="C52" s="25">
        <v>67086</v>
      </c>
      <c r="D52" s="25">
        <v>65227</v>
      </c>
      <c r="E52" s="29">
        <v>-0.1431714215874568</v>
      </c>
      <c r="F52" s="30">
        <v>8.1479927262554206</v>
      </c>
      <c r="H52" s="18" t="s">
        <v>1</v>
      </c>
      <c r="I52" s="25">
        <v>149654</v>
      </c>
      <c r="J52" s="25">
        <v>158081</v>
      </c>
      <c r="K52" s="25">
        <v>167746</v>
      </c>
      <c r="L52" s="29">
        <f>((Taulukko7[[#This Row],[2022]]-Taulukko7[[#This Row],[2021]])/Taulukko7[[#This Row],[2021]])*100</f>
        <v>5.6309888141980835</v>
      </c>
      <c r="M52" s="30">
        <f>((Taulukko7[[#This Row],[2023*]]-Taulukko7[[#This Row],[2022]])/Taulukko7[[#This Row],[2022]])*100</f>
        <v>6.1139542386498062</v>
      </c>
    </row>
  </sheetData>
  <printOptions gridLines="1"/>
  <pageMargins left="0" right="0" top="0" bottom="0" header="0.51181102362204722" footer="0.74803149606299213"/>
  <pageSetup paperSize="9" scale="72" orientation="landscape" r:id="rId1"/>
  <ignoredErrors>
    <ignoredError sqref="F26 L26:M26 M51" calculatedColumn="1"/>
  </ignoredErrors>
  <tableParts count="4"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88465-17F7-4D6A-8DE0-6272DF036BD5}">
  <sheetPr>
    <tabColor theme="3" tint="0.59999389629810485"/>
  </sheetPr>
  <dimension ref="A1:V72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41.140625" style="7" customWidth="1"/>
    <col min="2" max="3" width="6.28515625" style="7" bestFit="1" customWidth="1"/>
    <col min="4" max="5" width="5.28515625" style="7" bestFit="1" customWidth="1"/>
    <col min="6" max="6" width="6.28515625" style="7" bestFit="1" customWidth="1"/>
    <col min="7" max="16" width="5.28515625" style="7" bestFit="1" customWidth="1"/>
    <col min="17" max="17" width="6.28515625" style="7" bestFit="1" customWidth="1"/>
    <col min="18" max="20" width="5.28515625" style="7" bestFit="1" customWidth="1"/>
    <col min="21" max="21" width="5" style="7" customWidth="1"/>
    <col min="22" max="22" width="7.28515625" style="7" bestFit="1" customWidth="1"/>
    <col min="23" max="16384" width="9.140625" style="7"/>
  </cols>
  <sheetData>
    <row r="1" spans="1:22" ht="18.75" x14ac:dyDescent="0.3">
      <c r="A1" s="8" t="s">
        <v>130</v>
      </c>
    </row>
    <row r="2" spans="1:22" x14ac:dyDescent="0.25">
      <c r="A2" s="7" t="s">
        <v>29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 x14ac:dyDescent="0.25">
      <c r="B3" s="32"/>
    </row>
    <row r="4" spans="1:22" ht="96.75" x14ac:dyDescent="0.25">
      <c r="A4" s="4" t="s">
        <v>62</v>
      </c>
      <c r="B4" s="78" t="s">
        <v>2</v>
      </c>
      <c r="C4" s="78" t="s">
        <v>3</v>
      </c>
      <c r="D4" s="78" t="s">
        <v>8</v>
      </c>
      <c r="E4" s="78" t="s">
        <v>4</v>
      </c>
      <c r="F4" s="78" t="s">
        <v>9</v>
      </c>
      <c r="G4" s="78" t="s">
        <v>5</v>
      </c>
      <c r="H4" s="78" t="s">
        <v>6</v>
      </c>
      <c r="I4" s="78" t="s">
        <v>7</v>
      </c>
      <c r="J4" s="78" t="s">
        <v>13</v>
      </c>
      <c r="K4" s="78" t="s">
        <v>14</v>
      </c>
      <c r="L4" s="78" t="s">
        <v>15</v>
      </c>
      <c r="M4" s="78" t="s">
        <v>10</v>
      </c>
      <c r="N4" s="78" t="s">
        <v>11</v>
      </c>
      <c r="O4" s="78" t="s">
        <v>12</v>
      </c>
      <c r="P4" s="78" t="s">
        <v>16</v>
      </c>
      <c r="Q4" s="78" t="s">
        <v>17</v>
      </c>
      <c r="R4" s="78" t="s">
        <v>18</v>
      </c>
      <c r="S4" s="78" t="s">
        <v>19</v>
      </c>
      <c r="T4" s="78" t="s">
        <v>20</v>
      </c>
      <c r="U4" s="78" t="s">
        <v>31</v>
      </c>
      <c r="V4" s="78" t="s">
        <v>1</v>
      </c>
    </row>
    <row r="5" spans="1:22" x14ac:dyDescent="0.25">
      <c r="A5" s="20" t="s">
        <v>30</v>
      </c>
      <c r="B5" s="65">
        <v>90394.5</v>
      </c>
      <c r="C5" s="21">
        <v>18780.400000000001</v>
      </c>
      <c r="D5" s="21">
        <v>7871.7</v>
      </c>
      <c r="E5" s="21">
        <v>5730.5</v>
      </c>
      <c r="F5" s="21">
        <v>20317.7</v>
      </c>
      <c r="G5" s="21">
        <v>6707.9</v>
      </c>
      <c r="H5" s="21">
        <v>6148.7</v>
      </c>
      <c r="I5" s="21">
        <v>4766</v>
      </c>
      <c r="J5" s="21">
        <v>4308.3</v>
      </c>
      <c r="K5" s="21">
        <v>9093.2000000000007</v>
      </c>
      <c r="L5" s="21">
        <v>5375.5</v>
      </c>
      <c r="M5" s="21">
        <v>9622.6</v>
      </c>
      <c r="N5" s="21">
        <v>6381.6</v>
      </c>
      <c r="O5" s="21">
        <v>7096</v>
      </c>
      <c r="P5" s="21">
        <v>2379.1999999999998</v>
      </c>
      <c r="Q5" s="21">
        <v>15056.6</v>
      </c>
      <c r="R5" s="21">
        <v>2593.5</v>
      </c>
      <c r="S5" s="21">
        <v>7131.8</v>
      </c>
      <c r="T5" s="21">
        <v>1289.3</v>
      </c>
      <c r="U5" s="21">
        <v>83</v>
      </c>
      <c r="V5" s="96">
        <v>231128</v>
      </c>
    </row>
    <row r="6" spans="1:22" x14ac:dyDescent="0.25">
      <c r="A6" s="35" t="s">
        <v>119</v>
      </c>
      <c r="B6" s="12">
        <v>97.5</v>
      </c>
      <c r="C6" s="1">
        <v>290.60000000000002</v>
      </c>
      <c r="D6" s="1">
        <v>127.2</v>
      </c>
      <c r="E6" s="1">
        <v>60.2</v>
      </c>
      <c r="F6" s="1">
        <v>106.9</v>
      </c>
      <c r="G6" s="1">
        <v>51</v>
      </c>
      <c r="H6" s="1">
        <v>35.5</v>
      </c>
      <c r="I6" s="1">
        <v>30.9</v>
      </c>
      <c r="J6" s="1">
        <v>73.599999999999994</v>
      </c>
      <c r="K6" s="1">
        <v>136.19999999999999</v>
      </c>
      <c r="L6" s="1">
        <v>54.1</v>
      </c>
      <c r="M6" s="1">
        <v>51.1</v>
      </c>
      <c r="N6" s="1">
        <v>254.5</v>
      </c>
      <c r="O6" s="1">
        <v>223.2</v>
      </c>
      <c r="P6" s="1">
        <v>64.900000000000006</v>
      </c>
      <c r="Q6" s="1">
        <v>184.3</v>
      </c>
      <c r="R6" s="1">
        <v>25.9</v>
      </c>
      <c r="S6" s="1">
        <v>39</v>
      </c>
      <c r="T6" s="1">
        <v>15.5</v>
      </c>
      <c r="U6" s="1">
        <v>0</v>
      </c>
      <c r="V6" s="33">
        <v>1922</v>
      </c>
    </row>
    <row r="7" spans="1:22" x14ac:dyDescent="0.25">
      <c r="A7" s="2" t="s">
        <v>33</v>
      </c>
      <c r="B7" s="12">
        <v>172.7</v>
      </c>
      <c r="C7" s="1">
        <v>197.4</v>
      </c>
      <c r="D7" s="1">
        <v>178</v>
      </c>
      <c r="E7" s="1">
        <v>144.5</v>
      </c>
      <c r="F7" s="1">
        <v>330.4</v>
      </c>
      <c r="G7" s="1">
        <v>179.6</v>
      </c>
      <c r="H7" s="1">
        <v>114.2</v>
      </c>
      <c r="I7" s="1">
        <v>158.9</v>
      </c>
      <c r="J7" s="1">
        <v>403</v>
      </c>
      <c r="K7" s="1">
        <v>421.1</v>
      </c>
      <c r="L7" s="1">
        <v>324.8</v>
      </c>
      <c r="M7" s="1">
        <v>361.7</v>
      </c>
      <c r="N7" s="1">
        <v>219</v>
      </c>
      <c r="O7" s="1">
        <v>144.5</v>
      </c>
      <c r="P7" s="1">
        <v>58.2</v>
      </c>
      <c r="Q7" s="1">
        <v>317.5</v>
      </c>
      <c r="R7" s="1">
        <v>142.1</v>
      </c>
      <c r="S7" s="1">
        <v>165.2</v>
      </c>
      <c r="T7" s="1">
        <v>6.2</v>
      </c>
      <c r="U7" s="1">
        <v>0</v>
      </c>
      <c r="V7" s="33">
        <v>4039</v>
      </c>
    </row>
    <row r="8" spans="1:22" x14ac:dyDescent="0.25">
      <c r="A8" s="2" t="s">
        <v>34</v>
      </c>
      <c r="B8" s="12">
        <v>25</v>
      </c>
      <c r="C8" s="1">
        <v>33.299999999999997</v>
      </c>
      <c r="D8" s="1">
        <v>16.600000000000001</v>
      </c>
      <c r="E8" s="1">
        <v>6.9</v>
      </c>
      <c r="F8" s="1">
        <v>21.4</v>
      </c>
      <c r="G8" s="1">
        <v>5.9</v>
      </c>
      <c r="H8" s="1">
        <v>9</v>
      </c>
      <c r="I8" s="1">
        <v>11.4</v>
      </c>
      <c r="J8" s="1">
        <v>3.4</v>
      </c>
      <c r="K8" s="1">
        <v>30.3</v>
      </c>
      <c r="L8" s="1">
        <v>18.5</v>
      </c>
      <c r="M8" s="1">
        <v>38.4</v>
      </c>
      <c r="N8" s="1">
        <v>19.100000000000001</v>
      </c>
      <c r="O8" s="1">
        <v>7.4</v>
      </c>
      <c r="P8" s="1">
        <v>2.5</v>
      </c>
      <c r="Q8" s="1">
        <v>56.9</v>
      </c>
      <c r="R8" s="1">
        <v>168.6</v>
      </c>
      <c r="S8" s="1">
        <v>623.79999999999995</v>
      </c>
      <c r="T8" s="1">
        <v>1.7</v>
      </c>
      <c r="U8" s="1">
        <v>0</v>
      </c>
      <c r="V8" s="33">
        <v>1100</v>
      </c>
    </row>
    <row r="9" spans="1:22" x14ac:dyDescent="0.25">
      <c r="A9" s="2" t="s">
        <v>35</v>
      </c>
      <c r="B9" s="12">
        <v>738.6</v>
      </c>
      <c r="C9" s="1">
        <v>215.6</v>
      </c>
      <c r="D9" s="1">
        <v>157.1</v>
      </c>
      <c r="E9" s="1">
        <v>154.30000000000001</v>
      </c>
      <c r="F9" s="1">
        <v>135.4</v>
      </c>
      <c r="G9" s="1">
        <v>211.9</v>
      </c>
      <c r="H9" s="1">
        <v>48.4</v>
      </c>
      <c r="I9" s="1">
        <v>52.2</v>
      </c>
      <c r="J9" s="1">
        <v>30.2</v>
      </c>
      <c r="K9" s="1">
        <v>164.5</v>
      </c>
      <c r="L9" s="1">
        <v>97</v>
      </c>
      <c r="M9" s="1">
        <v>92.7</v>
      </c>
      <c r="N9" s="1">
        <v>332.7</v>
      </c>
      <c r="O9" s="1">
        <v>137.80000000000001</v>
      </c>
      <c r="P9" s="1">
        <v>32</v>
      </c>
      <c r="Q9" s="1">
        <v>131.5</v>
      </c>
      <c r="R9" s="1">
        <v>8.1</v>
      </c>
      <c r="S9" s="1">
        <v>18.8</v>
      </c>
      <c r="T9" s="1">
        <v>34.200000000000003</v>
      </c>
      <c r="U9" s="1">
        <v>0</v>
      </c>
      <c r="V9" s="33">
        <v>2793</v>
      </c>
    </row>
    <row r="10" spans="1:22" x14ac:dyDescent="0.25">
      <c r="A10" s="2" t="s">
        <v>36</v>
      </c>
      <c r="B10" s="12">
        <v>102.3</v>
      </c>
      <c r="C10" s="1">
        <v>17.8</v>
      </c>
      <c r="D10" s="1">
        <v>18.100000000000001</v>
      </c>
      <c r="E10" s="1">
        <v>5.2</v>
      </c>
      <c r="F10" s="1">
        <v>109.8</v>
      </c>
      <c r="G10" s="1">
        <v>22.8</v>
      </c>
      <c r="H10" s="1">
        <v>11.2</v>
      </c>
      <c r="I10" s="1">
        <v>1.6</v>
      </c>
      <c r="J10" s="1">
        <v>8.1</v>
      </c>
      <c r="K10" s="1">
        <v>28.7</v>
      </c>
      <c r="L10" s="1">
        <v>10.9</v>
      </c>
      <c r="M10" s="1">
        <v>7.9</v>
      </c>
      <c r="N10" s="1">
        <v>23</v>
      </c>
      <c r="O10" s="1">
        <v>9.5</v>
      </c>
      <c r="P10" s="1">
        <v>10.1</v>
      </c>
      <c r="Q10" s="1">
        <v>56.1</v>
      </c>
      <c r="R10" s="1">
        <v>0.4</v>
      </c>
      <c r="S10" s="1">
        <v>3.8</v>
      </c>
      <c r="T10" s="1">
        <v>0.7</v>
      </c>
      <c r="U10" s="1">
        <v>0</v>
      </c>
      <c r="V10" s="33">
        <v>448</v>
      </c>
    </row>
    <row r="11" spans="1:22" x14ac:dyDescent="0.25">
      <c r="A11" s="2" t="s">
        <v>37</v>
      </c>
      <c r="B11" s="12">
        <v>115.5</v>
      </c>
      <c r="C11" s="1">
        <v>84.2</v>
      </c>
      <c r="D11" s="1">
        <v>116.3</v>
      </c>
      <c r="E11" s="1">
        <v>90.9</v>
      </c>
      <c r="F11" s="1">
        <v>168.6</v>
      </c>
      <c r="G11" s="1">
        <v>300.2</v>
      </c>
      <c r="H11" s="1">
        <v>72.7</v>
      </c>
      <c r="I11" s="1">
        <v>62.6</v>
      </c>
      <c r="J11" s="1">
        <v>308.7</v>
      </c>
      <c r="K11" s="1">
        <v>285.89999999999998</v>
      </c>
      <c r="L11" s="1">
        <v>177.6</v>
      </c>
      <c r="M11" s="1">
        <v>212.8</v>
      </c>
      <c r="N11" s="1">
        <v>140</v>
      </c>
      <c r="O11" s="1">
        <v>50.1</v>
      </c>
      <c r="P11" s="1">
        <v>49.4</v>
      </c>
      <c r="Q11" s="1">
        <v>295.10000000000002</v>
      </c>
      <c r="R11" s="1">
        <v>62.3</v>
      </c>
      <c r="S11" s="1">
        <v>70.099999999999994</v>
      </c>
      <c r="T11" s="1">
        <v>6</v>
      </c>
      <c r="U11" s="1">
        <v>0</v>
      </c>
      <c r="V11" s="33">
        <v>2669</v>
      </c>
    </row>
    <row r="12" spans="1:22" x14ac:dyDescent="0.25">
      <c r="A12" s="2" t="s">
        <v>38</v>
      </c>
      <c r="B12" s="12">
        <v>924.4</v>
      </c>
      <c r="C12" s="1">
        <v>35</v>
      </c>
      <c r="D12" s="1">
        <v>236.7</v>
      </c>
      <c r="E12" s="1">
        <v>87.9</v>
      </c>
      <c r="F12" s="1">
        <v>116.1</v>
      </c>
      <c r="G12" s="1">
        <v>99.7</v>
      </c>
      <c r="H12" s="1">
        <v>463.2</v>
      </c>
      <c r="I12" s="1">
        <v>459.7</v>
      </c>
      <c r="J12" s="1">
        <v>5</v>
      </c>
      <c r="K12" s="1">
        <v>193.8</v>
      </c>
      <c r="L12" s="1">
        <v>158.80000000000001</v>
      </c>
      <c r="M12" s="1">
        <v>537</v>
      </c>
      <c r="N12" s="1">
        <v>6.1</v>
      </c>
      <c r="O12" s="1">
        <v>162.6</v>
      </c>
      <c r="P12" s="1">
        <v>4.5999999999999996</v>
      </c>
      <c r="Q12" s="1">
        <v>10.6</v>
      </c>
      <c r="R12" s="1">
        <v>2.4</v>
      </c>
      <c r="S12" s="1">
        <v>190.8</v>
      </c>
      <c r="T12" s="1">
        <v>1.7</v>
      </c>
      <c r="U12" s="1">
        <v>0</v>
      </c>
      <c r="V12" s="33">
        <v>3696</v>
      </c>
    </row>
    <row r="13" spans="1:22" x14ac:dyDescent="0.25">
      <c r="A13" s="2" t="s">
        <v>39</v>
      </c>
      <c r="B13" s="12">
        <v>3624.4</v>
      </c>
      <c r="C13" s="1">
        <v>1814.7</v>
      </c>
      <c r="D13" s="1">
        <v>166.7</v>
      </c>
      <c r="E13" s="1">
        <v>56.2</v>
      </c>
      <c r="F13" s="1">
        <v>463.4</v>
      </c>
      <c r="G13" s="1">
        <v>122.9</v>
      </c>
      <c r="H13" s="1">
        <v>162.5</v>
      </c>
      <c r="I13" s="1">
        <v>349</v>
      </c>
      <c r="J13" s="1">
        <v>89.9</v>
      </c>
      <c r="K13" s="1">
        <v>306.7</v>
      </c>
      <c r="L13" s="1">
        <v>127.4</v>
      </c>
      <c r="M13" s="1">
        <v>116.4</v>
      </c>
      <c r="N13" s="1">
        <v>41.1</v>
      </c>
      <c r="O13" s="1">
        <v>152.80000000000001</v>
      </c>
      <c r="P13" s="1">
        <v>66.8</v>
      </c>
      <c r="Q13" s="1">
        <v>170.9</v>
      </c>
      <c r="R13" s="1">
        <v>85.2</v>
      </c>
      <c r="S13" s="1">
        <v>59.7</v>
      </c>
      <c r="T13" s="1">
        <v>41.4</v>
      </c>
      <c r="U13" s="1">
        <v>0</v>
      </c>
      <c r="V13" s="33">
        <v>8018</v>
      </c>
    </row>
    <row r="14" spans="1:22" x14ac:dyDescent="0.25">
      <c r="A14" s="2" t="s">
        <v>40</v>
      </c>
      <c r="B14" s="12">
        <v>271.10000000000002</v>
      </c>
      <c r="C14" s="1">
        <v>166.3</v>
      </c>
      <c r="D14" s="1">
        <v>40.4</v>
      </c>
      <c r="E14" s="1">
        <v>56</v>
      </c>
      <c r="F14" s="1">
        <v>58.8</v>
      </c>
      <c r="G14" s="1">
        <v>47.8</v>
      </c>
      <c r="H14" s="1">
        <v>50.5</v>
      </c>
      <c r="I14" s="1">
        <v>31.2</v>
      </c>
      <c r="J14" s="1">
        <v>36</v>
      </c>
      <c r="K14" s="1">
        <v>33.200000000000003</v>
      </c>
      <c r="L14" s="1">
        <v>37.700000000000003</v>
      </c>
      <c r="M14" s="1">
        <v>30.9</v>
      </c>
      <c r="N14" s="1">
        <v>16.7</v>
      </c>
      <c r="O14" s="1">
        <v>115.2</v>
      </c>
      <c r="P14" s="1">
        <v>8.1</v>
      </c>
      <c r="Q14" s="1">
        <v>65.5</v>
      </c>
      <c r="R14" s="1">
        <v>8.8000000000000007</v>
      </c>
      <c r="S14" s="1">
        <v>17.100000000000001</v>
      </c>
      <c r="T14" s="1">
        <v>0.9</v>
      </c>
      <c r="U14" s="1">
        <v>0</v>
      </c>
      <c r="V14" s="33">
        <v>1092</v>
      </c>
    </row>
    <row r="15" spans="1:22" ht="30" x14ac:dyDescent="0.25">
      <c r="A15" s="35" t="s">
        <v>41</v>
      </c>
      <c r="B15" s="12">
        <v>929.9</v>
      </c>
      <c r="C15" s="1">
        <v>425.6</v>
      </c>
      <c r="D15" s="1">
        <v>621.4</v>
      </c>
      <c r="E15" s="1">
        <v>384.6</v>
      </c>
      <c r="F15" s="1">
        <v>431.7</v>
      </c>
      <c r="G15" s="1">
        <v>182.5</v>
      </c>
      <c r="H15" s="1">
        <v>71.2</v>
      </c>
      <c r="I15" s="1">
        <v>110.4</v>
      </c>
      <c r="J15" s="1">
        <v>77.8</v>
      </c>
      <c r="K15" s="1">
        <v>176.3</v>
      </c>
      <c r="L15" s="1">
        <v>252.5</v>
      </c>
      <c r="M15" s="1">
        <v>199.7</v>
      </c>
      <c r="N15" s="1">
        <v>355.4</v>
      </c>
      <c r="O15" s="1">
        <v>189.4</v>
      </c>
      <c r="P15" s="1">
        <v>251.5</v>
      </c>
      <c r="Q15" s="1">
        <v>907.5</v>
      </c>
      <c r="R15" s="1">
        <v>19.399999999999999</v>
      </c>
      <c r="S15" s="1">
        <v>702.6</v>
      </c>
      <c r="T15" s="1">
        <v>7.7</v>
      </c>
      <c r="U15" s="1">
        <v>0</v>
      </c>
      <c r="V15" s="33">
        <v>6297</v>
      </c>
    </row>
    <row r="16" spans="1:22" x14ac:dyDescent="0.25">
      <c r="A16" s="2" t="s">
        <v>42</v>
      </c>
      <c r="B16" s="12">
        <v>4554.8</v>
      </c>
      <c r="C16" s="1">
        <v>314</v>
      </c>
      <c r="D16" s="1">
        <v>51.8</v>
      </c>
      <c r="E16" s="1">
        <v>19.899999999999999</v>
      </c>
      <c r="F16" s="1">
        <v>372.3</v>
      </c>
      <c r="G16" s="1">
        <v>143.1</v>
      </c>
      <c r="H16" s="1">
        <v>16</v>
      </c>
      <c r="I16" s="1">
        <v>6.6</v>
      </c>
      <c r="J16" s="1">
        <v>33.799999999999997</v>
      </c>
      <c r="K16" s="1">
        <v>86.9</v>
      </c>
      <c r="L16" s="1">
        <v>87.7</v>
      </c>
      <c r="M16" s="1">
        <v>157.30000000000001</v>
      </c>
      <c r="N16" s="1">
        <v>28.7</v>
      </c>
      <c r="O16" s="1">
        <v>444.8</v>
      </c>
      <c r="P16" s="1">
        <v>0.1</v>
      </c>
      <c r="Q16" s="1">
        <v>907</v>
      </c>
      <c r="R16" s="1">
        <v>56.7</v>
      </c>
      <c r="S16" s="1">
        <v>2.5</v>
      </c>
      <c r="T16" s="1">
        <v>11</v>
      </c>
      <c r="U16" s="1">
        <v>0</v>
      </c>
      <c r="V16" s="33">
        <v>7295</v>
      </c>
    </row>
    <row r="17" spans="1:22" x14ac:dyDescent="0.25">
      <c r="A17" s="2" t="s">
        <v>43</v>
      </c>
      <c r="B17" s="12">
        <v>1727.3</v>
      </c>
      <c r="C17" s="1">
        <v>602.20000000000005</v>
      </c>
      <c r="D17" s="1">
        <v>341.5</v>
      </c>
      <c r="E17" s="1">
        <v>91.4</v>
      </c>
      <c r="F17" s="1">
        <v>1000.7</v>
      </c>
      <c r="G17" s="1">
        <v>261.8</v>
      </c>
      <c r="H17" s="1">
        <v>113.9</v>
      </c>
      <c r="I17" s="1">
        <v>98</v>
      </c>
      <c r="J17" s="1">
        <v>73.599999999999994</v>
      </c>
      <c r="K17" s="1">
        <v>286.60000000000002</v>
      </c>
      <c r="L17" s="1">
        <v>173.4</v>
      </c>
      <c r="M17" s="1">
        <v>468</v>
      </c>
      <c r="N17" s="1">
        <v>154.30000000000001</v>
      </c>
      <c r="O17" s="1">
        <v>466.7</v>
      </c>
      <c r="P17" s="1">
        <v>20</v>
      </c>
      <c r="Q17" s="1">
        <v>45.2</v>
      </c>
      <c r="R17" s="1">
        <v>5</v>
      </c>
      <c r="S17" s="1">
        <v>23.3</v>
      </c>
      <c r="T17" s="1">
        <v>0</v>
      </c>
      <c r="U17" s="1">
        <v>0</v>
      </c>
      <c r="V17" s="33">
        <v>5953</v>
      </c>
    </row>
    <row r="18" spans="1:22" x14ac:dyDescent="0.25">
      <c r="A18" s="2" t="s">
        <v>44</v>
      </c>
      <c r="B18" s="12">
        <v>59.8</v>
      </c>
      <c r="C18" s="1">
        <v>463.7</v>
      </c>
      <c r="D18" s="1">
        <v>9.6999999999999993</v>
      </c>
      <c r="E18" s="1">
        <v>38.4</v>
      </c>
      <c r="F18" s="1">
        <v>128.30000000000001</v>
      </c>
      <c r="G18" s="1">
        <v>13.6</v>
      </c>
      <c r="H18" s="1">
        <v>1.2</v>
      </c>
      <c r="I18" s="1">
        <v>1.1000000000000001</v>
      </c>
      <c r="J18" s="1">
        <v>9.1</v>
      </c>
      <c r="K18" s="1">
        <v>18.399999999999999</v>
      </c>
      <c r="L18" s="1">
        <v>4.2</v>
      </c>
      <c r="M18" s="1">
        <v>22.5</v>
      </c>
      <c r="N18" s="1">
        <v>67.3</v>
      </c>
      <c r="O18" s="1">
        <v>108.7</v>
      </c>
      <c r="P18" s="1">
        <v>22.3</v>
      </c>
      <c r="Q18" s="1">
        <v>33.5</v>
      </c>
      <c r="R18" s="1">
        <v>13.6</v>
      </c>
      <c r="S18" s="1">
        <v>74.400000000000006</v>
      </c>
      <c r="T18" s="1">
        <v>0.1</v>
      </c>
      <c r="U18" s="1">
        <v>0</v>
      </c>
      <c r="V18" s="33">
        <v>1090</v>
      </c>
    </row>
    <row r="19" spans="1:22" ht="30" x14ac:dyDescent="0.25">
      <c r="A19" s="35" t="s">
        <v>45</v>
      </c>
      <c r="B19" s="12">
        <v>582.70000000000005</v>
      </c>
      <c r="C19" s="1">
        <v>208.9</v>
      </c>
      <c r="D19" s="1">
        <v>161.1</v>
      </c>
      <c r="E19" s="1">
        <v>59.7</v>
      </c>
      <c r="F19" s="1">
        <v>453.3</v>
      </c>
      <c r="G19" s="1">
        <v>97.5</v>
      </c>
      <c r="H19" s="1">
        <v>103.3</v>
      </c>
      <c r="I19" s="1">
        <v>49.6</v>
      </c>
      <c r="J19" s="1">
        <v>51.3</v>
      </c>
      <c r="K19" s="1">
        <v>86.4</v>
      </c>
      <c r="L19" s="1">
        <v>33.4</v>
      </c>
      <c r="M19" s="1">
        <v>142.69999999999999</v>
      </c>
      <c r="N19" s="1">
        <v>79.599999999999994</v>
      </c>
      <c r="O19" s="1">
        <v>86.6</v>
      </c>
      <c r="P19" s="1">
        <v>39.4</v>
      </c>
      <c r="Q19" s="1">
        <v>144.69999999999999</v>
      </c>
      <c r="R19" s="1">
        <v>14.4</v>
      </c>
      <c r="S19" s="1">
        <v>107.8</v>
      </c>
      <c r="T19" s="1">
        <v>5.5</v>
      </c>
      <c r="U19" s="1">
        <v>0</v>
      </c>
      <c r="V19" s="33">
        <v>2508</v>
      </c>
    </row>
    <row r="20" spans="1:22" x14ac:dyDescent="0.25">
      <c r="A20" s="2" t="s">
        <v>46</v>
      </c>
      <c r="B20" s="12">
        <v>3531.8</v>
      </c>
      <c r="C20" s="1">
        <v>333.5</v>
      </c>
      <c r="D20" s="1">
        <v>448.5</v>
      </c>
      <c r="E20" s="1">
        <v>213.3</v>
      </c>
      <c r="F20" s="1">
        <v>730.2</v>
      </c>
      <c r="G20" s="1">
        <v>231.6</v>
      </c>
      <c r="H20" s="1">
        <v>264.5</v>
      </c>
      <c r="I20" s="1">
        <v>215.4</v>
      </c>
      <c r="J20" s="1">
        <v>137.30000000000001</v>
      </c>
      <c r="K20" s="1">
        <v>303.3</v>
      </c>
      <c r="L20" s="1">
        <v>141.30000000000001</v>
      </c>
      <c r="M20" s="1">
        <v>277.3</v>
      </c>
      <c r="N20" s="1">
        <v>182.2</v>
      </c>
      <c r="O20" s="1">
        <v>280.8</v>
      </c>
      <c r="P20" s="1">
        <v>112.1</v>
      </c>
      <c r="Q20" s="1">
        <v>645.70000000000005</v>
      </c>
      <c r="R20" s="1">
        <v>216.5</v>
      </c>
      <c r="S20" s="1">
        <v>402.8</v>
      </c>
      <c r="T20" s="1">
        <v>48.1</v>
      </c>
      <c r="U20" s="1">
        <v>0</v>
      </c>
      <c r="V20" s="33">
        <v>8716</v>
      </c>
    </row>
    <row r="21" spans="1:22" x14ac:dyDescent="0.25">
      <c r="A21" s="2" t="s">
        <v>47</v>
      </c>
      <c r="B21" s="12">
        <v>5605.8</v>
      </c>
      <c r="C21" s="1">
        <v>1305</v>
      </c>
      <c r="D21" s="1">
        <v>567.9</v>
      </c>
      <c r="E21" s="1">
        <v>349.9</v>
      </c>
      <c r="F21" s="1">
        <v>1392.2</v>
      </c>
      <c r="G21" s="1">
        <v>527.20000000000005</v>
      </c>
      <c r="H21" s="1">
        <v>333.2</v>
      </c>
      <c r="I21" s="1">
        <v>265.2</v>
      </c>
      <c r="J21" s="1">
        <v>243.5</v>
      </c>
      <c r="K21" s="1">
        <v>675.1</v>
      </c>
      <c r="L21" s="1">
        <v>308.39999999999998</v>
      </c>
      <c r="M21" s="1">
        <v>665</v>
      </c>
      <c r="N21" s="1">
        <v>462.9</v>
      </c>
      <c r="O21" s="1">
        <v>481.5</v>
      </c>
      <c r="P21" s="1">
        <v>148</v>
      </c>
      <c r="Q21" s="1">
        <v>1373.9</v>
      </c>
      <c r="R21" s="1">
        <v>158.4</v>
      </c>
      <c r="S21" s="1">
        <v>464.8</v>
      </c>
      <c r="T21" s="1">
        <v>83</v>
      </c>
      <c r="U21" s="1">
        <v>0</v>
      </c>
      <c r="V21" s="33">
        <v>15411</v>
      </c>
    </row>
    <row r="22" spans="1:22" ht="30" x14ac:dyDescent="0.25">
      <c r="A22" s="35" t="s">
        <v>48</v>
      </c>
      <c r="B22" s="12">
        <v>9552.7999999999993</v>
      </c>
      <c r="C22" s="1">
        <v>1409</v>
      </c>
      <c r="D22" s="1">
        <v>526.6</v>
      </c>
      <c r="E22" s="1">
        <v>531</v>
      </c>
      <c r="F22" s="1">
        <v>1597.8</v>
      </c>
      <c r="G22" s="1">
        <v>576.5</v>
      </c>
      <c r="H22" s="1">
        <v>390.1</v>
      </c>
      <c r="I22" s="1">
        <v>280.89999999999998</v>
      </c>
      <c r="J22" s="1">
        <v>282.5</v>
      </c>
      <c r="K22" s="1">
        <v>611.4</v>
      </c>
      <c r="L22" s="1">
        <v>335.7</v>
      </c>
      <c r="M22" s="1">
        <v>629.29999999999995</v>
      </c>
      <c r="N22" s="1">
        <v>535.29999999999995</v>
      </c>
      <c r="O22" s="1">
        <v>423.4</v>
      </c>
      <c r="P22" s="1">
        <v>204.4</v>
      </c>
      <c r="Q22" s="1">
        <v>1003.7</v>
      </c>
      <c r="R22" s="1">
        <v>154</v>
      </c>
      <c r="S22" s="1">
        <v>436.2</v>
      </c>
      <c r="T22" s="1">
        <v>76.5</v>
      </c>
      <c r="U22" s="1">
        <v>0</v>
      </c>
      <c r="V22" s="33">
        <v>19557</v>
      </c>
    </row>
    <row r="23" spans="1:22" x14ac:dyDescent="0.25">
      <c r="A23" s="2" t="s">
        <v>49</v>
      </c>
      <c r="B23" s="12">
        <v>3764.5</v>
      </c>
      <c r="C23" s="1">
        <v>845.1</v>
      </c>
      <c r="D23" s="1">
        <v>348.2</v>
      </c>
      <c r="E23" s="1">
        <v>167.9</v>
      </c>
      <c r="F23" s="1">
        <v>743.6</v>
      </c>
      <c r="G23" s="1">
        <v>228.9</v>
      </c>
      <c r="H23" s="1">
        <v>519.29999999999995</v>
      </c>
      <c r="I23" s="1">
        <v>165.3</v>
      </c>
      <c r="J23" s="1">
        <v>136.4</v>
      </c>
      <c r="K23" s="1">
        <v>336.6</v>
      </c>
      <c r="L23" s="1">
        <v>149.80000000000001</v>
      </c>
      <c r="M23" s="1">
        <v>344.7</v>
      </c>
      <c r="N23" s="1">
        <v>274.5</v>
      </c>
      <c r="O23" s="1">
        <v>217.1</v>
      </c>
      <c r="P23" s="1">
        <v>132</v>
      </c>
      <c r="Q23" s="1">
        <v>607.29999999999995</v>
      </c>
      <c r="R23" s="1">
        <v>67.7</v>
      </c>
      <c r="S23" s="1">
        <v>256.2</v>
      </c>
      <c r="T23" s="1">
        <v>218.9</v>
      </c>
      <c r="U23" s="1">
        <v>0</v>
      </c>
      <c r="V23" s="33">
        <v>9524</v>
      </c>
    </row>
    <row r="24" spans="1:22" x14ac:dyDescent="0.25">
      <c r="A24" s="2" t="s">
        <v>50</v>
      </c>
      <c r="B24" s="12">
        <v>1289.4000000000001</v>
      </c>
      <c r="C24" s="1">
        <v>312.8</v>
      </c>
      <c r="D24" s="1">
        <v>96.4</v>
      </c>
      <c r="E24" s="1">
        <v>84.9</v>
      </c>
      <c r="F24" s="1">
        <v>344.6</v>
      </c>
      <c r="G24" s="1">
        <v>118.1</v>
      </c>
      <c r="H24" s="1">
        <v>82.9</v>
      </c>
      <c r="I24" s="1">
        <v>84.1</v>
      </c>
      <c r="J24" s="1">
        <v>84.3</v>
      </c>
      <c r="K24" s="1">
        <v>115.7</v>
      </c>
      <c r="L24" s="1">
        <v>91.4</v>
      </c>
      <c r="M24" s="1">
        <v>158.19999999999999</v>
      </c>
      <c r="N24" s="1">
        <v>72.400000000000006</v>
      </c>
      <c r="O24" s="1">
        <v>111.8</v>
      </c>
      <c r="P24" s="1">
        <v>25.1</v>
      </c>
      <c r="Q24" s="1">
        <v>215.9</v>
      </c>
      <c r="R24" s="1">
        <v>37.5</v>
      </c>
      <c r="S24" s="1">
        <v>211.8</v>
      </c>
      <c r="T24" s="1">
        <v>33.700000000000003</v>
      </c>
      <c r="U24" s="1">
        <v>0</v>
      </c>
      <c r="V24" s="33">
        <v>3571</v>
      </c>
    </row>
    <row r="25" spans="1:22" x14ac:dyDescent="0.25">
      <c r="A25" s="2" t="s">
        <v>51</v>
      </c>
      <c r="B25" s="12">
        <v>8829</v>
      </c>
      <c r="C25" s="1">
        <v>664.7</v>
      </c>
      <c r="D25" s="1">
        <v>219.1</v>
      </c>
      <c r="E25" s="1">
        <v>98.4</v>
      </c>
      <c r="F25" s="1">
        <v>1356.3</v>
      </c>
      <c r="G25" s="1">
        <v>192</v>
      </c>
      <c r="H25" s="1">
        <v>405.3</v>
      </c>
      <c r="I25" s="1">
        <v>115.4</v>
      </c>
      <c r="J25" s="1">
        <v>51</v>
      </c>
      <c r="K25" s="1">
        <v>178.2</v>
      </c>
      <c r="L25" s="1">
        <v>123.3</v>
      </c>
      <c r="M25" s="1">
        <v>436.6</v>
      </c>
      <c r="N25" s="1">
        <v>79.599999999999994</v>
      </c>
      <c r="O25" s="1">
        <v>265.7</v>
      </c>
      <c r="P25" s="1">
        <v>85.6</v>
      </c>
      <c r="Q25" s="1">
        <v>610.6</v>
      </c>
      <c r="R25" s="1">
        <v>202.8</v>
      </c>
      <c r="S25" s="1">
        <v>68.400000000000006</v>
      </c>
      <c r="T25" s="1">
        <v>53.9</v>
      </c>
      <c r="U25" s="1">
        <v>0</v>
      </c>
      <c r="V25" s="33">
        <v>14036</v>
      </c>
    </row>
    <row r="26" spans="1:22" x14ac:dyDescent="0.25">
      <c r="A26" s="2" t="s">
        <v>52</v>
      </c>
      <c r="B26" s="12">
        <v>4958</v>
      </c>
      <c r="C26" s="1">
        <v>661.2</v>
      </c>
      <c r="D26" s="1">
        <v>110.3</v>
      </c>
      <c r="E26" s="1">
        <v>115.8</v>
      </c>
      <c r="F26" s="1">
        <v>642.5</v>
      </c>
      <c r="G26" s="1">
        <v>101.6</v>
      </c>
      <c r="H26" s="1">
        <v>58.4</v>
      </c>
      <c r="I26" s="1">
        <v>70</v>
      </c>
      <c r="J26" s="1">
        <v>53.7</v>
      </c>
      <c r="K26" s="1">
        <v>237.1</v>
      </c>
      <c r="L26" s="1">
        <v>102.3</v>
      </c>
      <c r="M26" s="1">
        <v>106.7</v>
      </c>
      <c r="N26" s="1">
        <v>122.1</v>
      </c>
      <c r="O26" s="1">
        <v>172.6</v>
      </c>
      <c r="P26" s="1">
        <v>32.200000000000003</v>
      </c>
      <c r="Q26" s="1">
        <v>349.9</v>
      </c>
      <c r="R26" s="1">
        <v>34.299999999999997</v>
      </c>
      <c r="S26" s="1">
        <v>62</v>
      </c>
      <c r="T26" s="1">
        <v>109.4</v>
      </c>
      <c r="U26" s="1">
        <v>0</v>
      </c>
      <c r="V26" s="33">
        <v>8100</v>
      </c>
    </row>
    <row r="27" spans="1:22" x14ac:dyDescent="0.25">
      <c r="A27" s="2" t="s">
        <v>53</v>
      </c>
      <c r="B27" s="12">
        <v>2445.3000000000002</v>
      </c>
      <c r="C27" s="1">
        <v>317</v>
      </c>
      <c r="D27" s="1">
        <v>79.2</v>
      </c>
      <c r="E27" s="1">
        <v>84.8</v>
      </c>
      <c r="F27" s="1">
        <v>440.9</v>
      </c>
      <c r="G27" s="1">
        <v>93.6</v>
      </c>
      <c r="H27" s="1">
        <v>75.099999999999994</v>
      </c>
      <c r="I27" s="1">
        <v>50</v>
      </c>
      <c r="J27" s="1">
        <v>55.6</v>
      </c>
      <c r="K27" s="1">
        <v>123.4</v>
      </c>
      <c r="L27" s="1">
        <v>90.2</v>
      </c>
      <c r="M27" s="1">
        <v>153.4</v>
      </c>
      <c r="N27" s="1">
        <v>101.9</v>
      </c>
      <c r="O27" s="1">
        <v>63.6</v>
      </c>
      <c r="P27" s="1">
        <v>25.6</v>
      </c>
      <c r="Q27" s="1">
        <v>194.6</v>
      </c>
      <c r="R27" s="1">
        <v>26.1</v>
      </c>
      <c r="S27" s="1">
        <v>88.1</v>
      </c>
      <c r="T27" s="1">
        <v>19.7</v>
      </c>
      <c r="U27" s="1">
        <v>0</v>
      </c>
      <c r="V27" s="33">
        <v>4528</v>
      </c>
    </row>
    <row r="28" spans="1:22" x14ac:dyDescent="0.25">
      <c r="A28" s="2" t="s">
        <v>54</v>
      </c>
      <c r="B28" s="12">
        <v>6882.8</v>
      </c>
      <c r="C28" s="1">
        <v>2201.3000000000002</v>
      </c>
      <c r="D28" s="1">
        <v>932.5</v>
      </c>
      <c r="E28" s="1">
        <v>809.2</v>
      </c>
      <c r="F28" s="1">
        <v>2412.1</v>
      </c>
      <c r="G28" s="1">
        <v>943.7</v>
      </c>
      <c r="H28" s="1">
        <v>809.4</v>
      </c>
      <c r="I28" s="1">
        <v>603.70000000000005</v>
      </c>
      <c r="J28" s="1">
        <v>647.79999999999995</v>
      </c>
      <c r="K28" s="1">
        <v>1166.3</v>
      </c>
      <c r="L28" s="1">
        <v>772.9</v>
      </c>
      <c r="M28" s="1">
        <v>1249.9000000000001</v>
      </c>
      <c r="N28" s="1">
        <v>858.4</v>
      </c>
      <c r="O28" s="1">
        <v>760.1</v>
      </c>
      <c r="P28" s="1">
        <v>281.89999999999998</v>
      </c>
      <c r="Q28" s="1">
        <v>1785.8</v>
      </c>
      <c r="R28" s="1">
        <v>305.60000000000002</v>
      </c>
      <c r="S28" s="1">
        <v>774.4</v>
      </c>
      <c r="T28" s="1">
        <v>146.1</v>
      </c>
      <c r="U28" s="1">
        <v>0</v>
      </c>
      <c r="V28" s="33">
        <v>24344</v>
      </c>
    </row>
    <row r="29" spans="1:22" ht="30" x14ac:dyDescent="0.25">
      <c r="A29" s="35" t="s">
        <v>55</v>
      </c>
      <c r="B29" s="12">
        <v>6638.9</v>
      </c>
      <c r="C29" s="1">
        <v>851.2</v>
      </c>
      <c r="D29" s="1">
        <v>244.6</v>
      </c>
      <c r="E29" s="1">
        <v>242.7</v>
      </c>
      <c r="F29" s="1">
        <v>1163.2</v>
      </c>
      <c r="G29" s="1">
        <v>259.5</v>
      </c>
      <c r="H29" s="1">
        <v>204</v>
      </c>
      <c r="I29" s="1">
        <v>121.5</v>
      </c>
      <c r="J29" s="1">
        <v>142.19999999999999</v>
      </c>
      <c r="K29" s="1">
        <v>442.3</v>
      </c>
      <c r="L29" s="1">
        <v>152.19999999999999</v>
      </c>
      <c r="M29" s="1">
        <v>394.3</v>
      </c>
      <c r="N29" s="1">
        <v>212.2</v>
      </c>
      <c r="O29" s="1">
        <v>282.39999999999998</v>
      </c>
      <c r="P29" s="1">
        <v>65.3</v>
      </c>
      <c r="Q29" s="1">
        <v>678.3</v>
      </c>
      <c r="R29" s="1">
        <v>33.700000000000003</v>
      </c>
      <c r="S29" s="1">
        <v>215.9</v>
      </c>
      <c r="T29" s="1">
        <v>29.7</v>
      </c>
      <c r="U29" s="1">
        <v>0</v>
      </c>
      <c r="V29" s="33">
        <v>12374</v>
      </c>
    </row>
    <row r="30" spans="1:22" x14ac:dyDescent="0.25">
      <c r="A30" s="2" t="s">
        <v>56</v>
      </c>
      <c r="B30" s="12">
        <v>4071.4</v>
      </c>
      <c r="C30" s="1">
        <v>661.6</v>
      </c>
      <c r="D30" s="1">
        <v>226.3</v>
      </c>
      <c r="E30" s="1">
        <v>220.8</v>
      </c>
      <c r="F30" s="1">
        <v>788.6</v>
      </c>
      <c r="G30" s="1">
        <v>225.6</v>
      </c>
      <c r="H30" s="1">
        <v>178.3</v>
      </c>
      <c r="I30" s="1">
        <v>118.3</v>
      </c>
      <c r="J30" s="1">
        <v>89.6</v>
      </c>
      <c r="K30" s="1">
        <v>311.89999999999998</v>
      </c>
      <c r="L30" s="1">
        <v>102.1</v>
      </c>
      <c r="M30" s="1">
        <v>258.7</v>
      </c>
      <c r="N30" s="1">
        <v>135.6</v>
      </c>
      <c r="O30" s="1">
        <v>209.8</v>
      </c>
      <c r="P30" s="1">
        <v>51.9</v>
      </c>
      <c r="Q30" s="1">
        <v>436.7</v>
      </c>
      <c r="R30" s="1">
        <v>76.7</v>
      </c>
      <c r="S30" s="1">
        <v>203.3</v>
      </c>
      <c r="T30" s="1">
        <v>13.9</v>
      </c>
      <c r="U30" s="1">
        <v>0</v>
      </c>
      <c r="V30" s="33">
        <v>8381</v>
      </c>
    </row>
    <row r="31" spans="1:22" ht="30" x14ac:dyDescent="0.25">
      <c r="A31" s="35" t="s">
        <v>57</v>
      </c>
      <c r="B31" s="12">
        <v>4603</v>
      </c>
      <c r="C31" s="1">
        <v>684.5</v>
      </c>
      <c r="D31" s="1">
        <v>484</v>
      </c>
      <c r="E31" s="1">
        <v>439.9</v>
      </c>
      <c r="F31" s="1">
        <v>868.9</v>
      </c>
      <c r="G31" s="1">
        <v>226.1</v>
      </c>
      <c r="H31" s="1">
        <v>507.4</v>
      </c>
      <c r="I31" s="1">
        <v>352.7</v>
      </c>
      <c r="J31" s="1">
        <v>238.1</v>
      </c>
      <c r="K31" s="1">
        <v>412.3</v>
      </c>
      <c r="L31" s="1">
        <v>277.5</v>
      </c>
      <c r="M31" s="1">
        <v>461.4</v>
      </c>
      <c r="N31" s="1">
        <v>240.3</v>
      </c>
      <c r="O31" s="1">
        <v>247.2</v>
      </c>
      <c r="P31" s="1">
        <v>118.7</v>
      </c>
      <c r="Q31" s="1">
        <v>661.3</v>
      </c>
      <c r="R31" s="1">
        <v>284</v>
      </c>
      <c r="S31" s="1">
        <v>487.9</v>
      </c>
      <c r="T31" s="1">
        <v>64</v>
      </c>
      <c r="U31" s="1">
        <v>83</v>
      </c>
      <c r="V31" s="33">
        <v>11742</v>
      </c>
    </row>
    <row r="32" spans="1:22" x14ac:dyDescent="0.25">
      <c r="A32" s="2" t="s">
        <v>58</v>
      </c>
      <c r="B32" s="12">
        <v>4117.3</v>
      </c>
      <c r="C32" s="1">
        <v>1078.7</v>
      </c>
      <c r="D32" s="1">
        <v>350.2</v>
      </c>
      <c r="E32" s="1">
        <v>273.10000000000002</v>
      </c>
      <c r="F32" s="1">
        <v>1142.5999999999999</v>
      </c>
      <c r="G32" s="1">
        <v>294</v>
      </c>
      <c r="H32" s="1">
        <v>247.5</v>
      </c>
      <c r="I32" s="1">
        <v>268.5</v>
      </c>
      <c r="J32" s="1">
        <v>211</v>
      </c>
      <c r="K32" s="1">
        <v>529.9</v>
      </c>
      <c r="L32" s="1">
        <v>371.7</v>
      </c>
      <c r="M32" s="1">
        <v>698.5</v>
      </c>
      <c r="N32" s="1">
        <v>344.5</v>
      </c>
      <c r="O32" s="1">
        <v>409.7</v>
      </c>
      <c r="P32" s="1">
        <v>128.9</v>
      </c>
      <c r="Q32" s="1">
        <v>1042.5</v>
      </c>
      <c r="R32" s="1">
        <v>101.4</v>
      </c>
      <c r="S32" s="1">
        <v>365</v>
      </c>
      <c r="T32" s="1">
        <v>77</v>
      </c>
      <c r="U32" s="1">
        <v>0</v>
      </c>
      <c r="V32" s="33">
        <v>12052</v>
      </c>
    </row>
    <row r="33" spans="1:22" x14ac:dyDescent="0.25">
      <c r="A33" s="2" t="s">
        <v>59</v>
      </c>
      <c r="B33" s="12">
        <v>6960.2</v>
      </c>
      <c r="C33" s="1">
        <v>2168.9</v>
      </c>
      <c r="D33" s="1">
        <v>839.7</v>
      </c>
      <c r="E33" s="1">
        <v>657.3</v>
      </c>
      <c r="F33" s="1">
        <v>2251.8000000000002</v>
      </c>
      <c r="G33" s="1">
        <v>781.5</v>
      </c>
      <c r="H33" s="1">
        <v>674.7</v>
      </c>
      <c r="I33" s="1">
        <v>540.1</v>
      </c>
      <c r="J33" s="1">
        <v>622.4</v>
      </c>
      <c r="K33" s="1">
        <v>1173.7</v>
      </c>
      <c r="L33" s="1">
        <v>668.4</v>
      </c>
      <c r="M33" s="1">
        <v>1065.5999999999999</v>
      </c>
      <c r="N33" s="1">
        <v>858.8</v>
      </c>
      <c r="O33" s="1">
        <v>704.5</v>
      </c>
      <c r="P33" s="1">
        <v>278.2</v>
      </c>
      <c r="Q33" s="1">
        <v>1756.2</v>
      </c>
      <c r="R33" s="1">
        <v>218.8</v>
      </c>
      <c r="S33" s="1">
        <v>802.2</v>
      </c>
      <c r="T33" s="1">
        <v>166.3</v>
      </c>
      <c r="U33" s="1">
        <v>0</v>
      </c>
      <c r="V33" s="33">
        <v>23189</v>
      </c>
    </row>
    <row r="34" spans="1:22" ht="30" x14ac:dyDescent="0.25">
      <c r="A34" s="35" t="s">
        <v>60</v>
      </c>
      <c r="B34" s="12">
        <v>3126</v>
      </c>
      <c r="C34" s="1">
        <v>400.1</v>
      </c>
      <c r="D34" s="1">
        <v>147.6</v>
      </c>
      <c r="E34" s="1">
        <v>177.4</v>
      </c>
      <c r="F34" s="1">
        <v>528.1</v>
      </c>
      <c r="G34" s="1">
        <v>161.4</v>
      </c>
      <c r="H34" s="1">
        <v>123.2</v>
      </c>
      <c r="I34" s="1">
        <v>89</v>
      </c>
      <c r="J34" s="1">
        <v>100.4</v>
      </c>
      <c r="K34" s="1">
        <v>199.5</v>
      </c>
      <c r="L34" s="1">
        <v>116.9</v>
      </c>
      <c r="M34" s="1">
        <v>264.5</v>
      </c>
      <c r="N34" s="1">
        <v>150.19999999999999</v>
      </c>
      <c r="O34" s="1">
        <v>153.1</v>
      </c>
      <c r="P34" s="1">
        <v>54.4</v>
      </c>
      <c r="Q34" s="1">
        <v>324.39999999999998</v>
      </c>
      <c r="R34" s="1">
        <v>58.9</v>
      </c>
      <c r="S34" s="1">
        <v>175.1</v>
      </c>
      <c r="T34" s="1">
        <v>15.6</v>
      </c>
      <c r="U34" s="1">
        <v>0</v>
      </c>
      <c r="V34" s="33">
        <v>6366</v>
      </c>
    </row>
    <row r="35" spans="1:22" x14ac:dyDescent="0.25">
      <c r="A35" s="36" t="s">
        <v>61</v>
      </c>
      <c r="B35" s="44">
        <v>92.2</v>
      </c>
      <c r="C35" s="24">
        <v>16.899999999999999</v>
      </c>
      <c r="D35" s="24">
        <v>8.1</v>
      </c>
      <c r="E35" s="24">
        <v>8.1999999999999993</v>
      </c>
      <c r="F35" s="24">
        <v>16.899999999999999</v>
      </c>
      <c r="G35" s="24">
        <v>6.3</v>
      </c>
      <c r="H35" s="24">
        <v>2.7</v>
      </c>
      <c r="I35" s="24">
        <v>2.7</v>
      </c>
      <c r="J35" s="24">
        <v>9.1999999999999993</v>
      </c>
      <c r="K35" s="24">
        <v>21.6</v>
      </c>
      <c r="L35" s="24">
        <v>13.5</v>
      </c>
      <c r="M35" s="24">
        <v>19.3</v>
      </c>
      <c r="N35" s="24">
        <v>13.3</v>
      </c>
      <c r="O35" s="24">
        <v>13.5</v>
      </c>
      <c r="P35" s="24">
        <v>5</v>
      </c>
      <c r="Q35" s="24">
        <v>43.6</v>
      </c>
      <c r="R35" s="24">
        <v>4.4000000000000004</v>
      </c>
      <c r="S35" s="24">
        <v>18.7</v>
      </c>
      <c r="T35" s="24">
        <v>1.1000000000000001</v>
      </c>
      <c r="U35" s="24">
        <v>0</v>
      </c>
      <c r="V35" s="34">
        <v>317</v>
      </c>
    </row>
    <row r="38" spans="1:22" ht="18.75" x14ac:dyDescent="0.3">
      <c r="A38" s="8" t="s">
        <v>131</v>
      </c>
    </row>
    <row r="39" spans="1:22" x14ac:dyDescent="0.25">
      <c r="A39" s="7" t="s">
        <v>29</v>
      </c>
    </row>
    <row r="41" spans="1:22" ht="96.75" x14ac:dyDescent="0.25">
      <c r="A41" s="14" t="s">
        <v>62</v>
      </c>
      <c r="B41" s="78" t="s">
        <v>1</v>
      </c>
      <c r="C41" s="78" t="s">
        <v>2</v>
      </c>
      <c r="D41" s="78" t="s">
        <v>3</v>
      </c>
      <c r="E41" s="78" t="s">
        <v>8</v>
      </c>
      <c r="F41" s="78" t="s">
        <v>4</v>
      </c>
      <c r="G41" s="78" t="s">
        <v>9</v>
      </c>
      <c r="H41" s="78" t="s">
        <v>5</v>
      </c>
      <c r="I41" s="78" t="s">
        <v>6</v>
      </c>
      <c r="J41" s="78" t="s">
        <v>7</v>
      </c>
      <c r="K41" s="78" t="s">
        <v>13</v>
      </c>
      <c r="L41" s="77" t="s">
        <v>14</v>
      </c>
      <c r="M41" s="78" t="s">
        <v>15</v>
      </c>
      <c r="N41" s="78" t="s">
        <v>10</v>
      </c>
      <c r="O41" s="78" t="s">
        <v>11</v>
      </c>
      <c r="P41" s="78" t="s">
        <v>12</v>
      </c>
      <c r="Q41" s="78" t="s">
        <v>16</v>
      </c>
      <c r="R41" s="78" t="s">
        <v>17</v>
      </c>
      <c r="S41" s="78" t="s">
        <v>18</v>
      </c>
      <c r="T41" s="78" t="s">
        <v>19</v>
      </c>
      <c r="U41" s="78" t="s">
        <v>20</v>
      </c>
      <c r="V41" s="78" t="s">
        <v>31</v>
      </c>
    </row>
    <row r="42" spans="1:22" x14ac:dyDescent="0.25">
      <c r="A42" s="73" t="s">
        <v>30</v>
      </c>
      <c r="B42" s="82">
        <f t="shared" ref="B42:B72" si="0">(V5/$V5)*100</f>
        <v>100</v>
      </c>
      <c r="C42" s="37">
        <f t="shared" ref="C42:V42" si="1">(B5/$V5)*100</f>
        <v>39.110146758506112</v>
      </c>
      <c r="D42" s="37">
        <f t="shared" si="1"/>
        <v>8.1255408258627266</v>
      </c>
      <c r="E42" s="37">
        <f t="shared" si="1"/>
        <v>3.405775154892527</v>
      </c>
      <c r="F42" s="37">
        <f t="shared" si="1"/>
        <v>2.4793620850783982</v>
      </c>
      <c r="G42" s="37">
        <f t="shared" si="1"/>
        <v>8.790670104876952</v>
      </c>
      <c r="H42" s="37">
        <f t="shared" si="1"/>
        <v>2.9022446436606555</v>
      </c>
      <c r="I42" s="37">
        <f t="shared" si="1"/>
        <v>2.6603007857118133</v>
      </c>
      <c r="J42" s="37">
        <f t="shared" si="1"/>
        <v>2.062060849399467</v>
      </c>
      <c r="K42" s="37">
        <f t="shared" si="1"/>
        <v>1.8640320515039288</v>
      </c>
      <c r="L42" s="79">
        <f>(K5/$V5)*100</f>
        <v>3.9342701879478041</v>
      </c>
      <c r="M42" s="37">
        <f t="shared" si="1"/>
        <v>2.3257675400643798</v>
      </c>
      <c r="N42" s="37">
        <f t="shared" si="1"/>
        <v>4.1633207573292728</v>
      </c>
      <c r="O42" s="37">
        <f t="shared" si="1"/>
        <v>2.7610674604548131</v>
      </c>
      <c r="P42" s="37">
        <f t="shared" si="1"/>
        <v>3.0701602575196425</v>
      </c>
      <c r="Q42" s="37">
        <f t="shared" si="1"/>
        <v>1.0293863140770481</v>
      </c>
      <c r="R42" s="37">
        <f t="shared" si="1"/>
        <v>6.5143989477692008</v>
      </c>
      <c r="S42" s="37">
        <f t="shared" si="1"/>
        <v>1.1221054999826936</v>
      </c>
      <c r="T42" s="37">
        <f t="shared" si="1"/>
        <v>3.0856495102280985</v>
      </c>
      <c r="U42" s="37">
        <f t="shared" si="1"/>
        <v>0.55782942784950329</v>
      </c>
      <c r="V42" s="38">
        <f t="shared" si="1"/>
        <v>3.5910837284967641E-2</v>
      </c>
    </row>
    <row r="43" spans="1:22" x14ac:dyDescent="0.25">
      <c r="A43" s="74" t="s">
        <v>32</v>
      </c>
      <c r="B43" s="83">
        <f t="shared" si="0"/>
        <v>100</v>
      </c>
      <c r="C43" s="19">
        <f>(B6/$V6)*100</f>
        <v>5.0728407908428714</v>
      </c>
      <c r="D43" s="19">
        <f t="shared" ref="D43:V43" si="2">(C6/$V6)*100</f>
        <v>15.119667013527577</v>
      </c>
      <c r="E43" s="19">
        <f t="shared" si="2"/>
        <v>6.618106139438086</v>
      </c>
      <c r="F43" s="19">
        <f t="shared" si="2"/>
        <v>3.1321540062434963</v>
      </c>
      <c r="G43" s="19">
        <f t="shared" si="2"/>
        <v>5.5619146722164414</v>
      </c>
      <c r="H43" s="19">
        <f t="shared" si="2"/>
        <v>2.6534859521331948</v>
      </c>
      <c r="I43" s="19">
        <f t="shared" si="2"/>
        <v>1.8470343392299688</v>
      </c>
      <c r="J43" s="19">
        <f t="shared" si="2"/>
        <v>1.6077003121748177</v>
      </c>
      <c r="K43" s="19">
        <f t="shared" si="2"/>
        <v>3.8293444328824138</v>
      </c>
      <c r="L43" s="80">
        <f t="shared" si="2"/>
        <v>7.0863683662851189</v>
      </c>
      <c r="M43" s="19">
        <f t="shared" si="2"/>
        <v>2.8147762747138398</v>
      </c>
      <c r="N43" s="19">
        <f t="shared" si="2"/>
        <v>2.6586888657648284</v>
      </c>
      <c r="O43" s="19">
        <f t="shared" si="2"/>
        <v>13.241415192507805</v>
      </c>
      <c r="P43" s="19">
        <f t="shared" si="2"/>
        <v>11.61290322580645</v>
      </c>
      <c r="Q43" s="19">
        <f t="shared" si="2"/>
        <v>3.3766909469302808</v>
      </c>
      <c r="R43" s="19">
        <f t="shared" si="2"/>
        <v>9.5889698231009373</v>
      </c>
      <c r="S43" s="19">
        <f t="shared" si="2"/>
        <v>1.3475546305931321</v>
      </c>
      <c r="T43" s="19">
        <f t="shared" si="2"/>
        <v>2.0291363163371487</v>
      </c>
      <c r="U43" s="19">
        <f t="shared" si="2"/>
        <v>0.80645161290322576</v>
      </c>
      <c r="V43" s="39">
        <f t="shared" si="2"/>
        <v>0</v>
      </c>
    </row>
    <row r="44" spans="1:22" x14ac:dyDescent="0.25">
      <c r="A44" s="74" t="s">
        <v>33</v>
      </c>
      <c r="B44" s="83">
        <f t="shared" si="0"/>
        <v>100</v>
      </c>
      <c r="C44" s="19">
        <f t="shared" ref="C44:V44" si="3">(B7/$V7)*100</f>
        <v>4.2758108442683831</v>
      </c>
      <c r="D44" s="19">
        <f t="shared" si="3"/>
        <v>4.8873483535528592</v>
      </c>
      <c r="E44" s="19">
        <f t="shared" si="3"/>
        <v>4.4070314434265905</v>
      </c>
      <c r="F44" s="19">
        <f t="shared" si="3"/>
        <v>3.5776182223322608</v>
      </c>
      <c r="G44" s="19">
        <f t="shared" si="3"/>
        <v>8.1802426343154231</v>
      </c>
      <c r="H44" s="19">
        <f t="shared" si="3"/>
        <v>4.4466452092102005</v>
      </c>
      <c r="I44" s="19">
        <f t="shared" si="3"/>
        <v>2.8274325328051497</v>
      </c>
      <c r="J44" s="19">
        <f t="shared" si="3"/>
        <v>3.9341421143847493</v>
      </c>
      <c r="K44" s="19">
        <f t="shared" si="3"/>
        <v>9.9777172567467201</v>
      </c>
      <c r="L44" s="80">
        <f t="shared" si="3"/>
        <v>10.425847982173805</v>
      </c>
      <c r="M44" s="19">
        <f t="shared" si="3"/>
        <v>8.0415944540727917</v>
      </c>
      <c r="N44" s="19">
        <f t="shared" si="3"/>
        <v>8.9551869274572908</v>
      </c>
      <c r="O44" s="19">
        <f t="shared" si="3"/>
        <v>5.4221341916315922</v>
      </c>
      <c r="P44" s="19">
        <f t="shared" si="3"/>
        <v>3.5776182223322608</v>
      </c>
      <c r="Q44" s="19">
        <f t="shared" si="3"/>
        <v>1.4409507303788067</v>
      </c>
      <c r="R44" s="19">
        <f t="shared" si="3"/>
        <v>7.8608566476850701</v>
      </c>
      <c r="S44" s="19">
        <f t="shared" si="3"/>
        <v>3.5181975736568458</v>
      </c>
      <c r="T44" s="19">
        <f t="shared" si="3"/>
        <v>4.0901213171577115</v>
      </c>
      <c r="U44" s="19">
        <f t="shared" si="3"/>
        <v>0.153503342411488</v>
      </c>
      <c r="V44" s="39">
        <f t="shared" si="3"/>
        <v>0</v>
      </c>
    </row>
    <row r="45" spans="1:22" x14ac:dyDescent="0.25">
      <c r="A45" s="74" t="s">
        <v>34</v>
      </c>
      <c r="B45" s="83">
        <f t="shared" si="0"/>
        <v>100</v>
      </c>
      <c r="C45" s="19">
        <f t="shared" ref="C45:V45" si="4">(B8/$V8)*100</f>
        <v>2.2727272727272729</v>
      </c>
      <c r="D45" s="19">
        <f t="shared" si="4"/>
        <v>3.0272727272727269</v>
      </c>
      <c r="E45" s="19">
        <f t="shared" si="4"/>
        <v>1.5090909090909093</v>
      </c>
      <c r="F45" s="19">
        <f t="shared" si="4"/>
        <v>0.62727272727272732</v>
      </c>
      <c r="G45" s="19">
        <f t="shared" si="4"/>
        <v>1.9454545454545453</v>
      </c>
      <c r="H45" s="19">
        <f t="shared" si="4"/>
        <v>0.53636363636363638</v>
      </c>
      <c r="I45" s="19">
        <f t="shared" si="4"/>
        <v>0.81818181818181823</v>
      </c>
      <c r="J45" s="19">
        <f t="shared" si="4"/>
        <v>1.0363636363636364</v>
      </c>
      <c r="K45" s="19">
        <f t="shared" si="4"/>
        <v>0.30909090909090908</v>
      </c>
      <c r="L45" s="80">
        <f t="shared" si="4"/>
        <v>2.7545454545454549</v>
      </c>
      <c r="M45" s="19">
        <f t="shared" si="4"/>
        <v>1.6818181818181819</v>
      </c>
      <c r="N45" s="19">
        <f t="shared" si="4"/>
        <v>3.4909090909090912</v>
      </c>
      <c r="O45" s="19">
        <f t="shared" si="4"/>
        <v>1.7363636363636366</v>
      </c>
      <c r="P45" s="19">
        <f t="shared" si="4"/>
        <v>0.67272727272727273</v>
      </c>
      <c r="Q45" s="19">
        <f t="shared" si="4"/>
        <v>0.22727272727272727</v>
      </c>
      <c r="R45" s="19">
        <f t="shared" si="4"/>
        <v>5.1727272727272728</v>
      </c>
      <c r="S45" s="19">
        <f t="shared" si="4"/>
        <v>15.327272727272726</v>
      </c>
      <c r="T45" s="19">
        <f t="shared" si="4"/>
        <v>56.709090909090911</v>
      </c>
      <c r="U45" s="19">
        <f t="shared" si="4"/>
        <v>0.15454545454545454</v>
      </c>
      <c r="V45" s="39">
        <f t="shared" si="4"/>
        <v>0</v>
      </c>
    </row>
    <row r="46" spans="1:22" x14ac:dyDescent="0.25">
      <c r="A46" s="74" t="s">
        <v>35</v>
      </c>
      <c r="B46" s="83">
        <f t="shared" si="0"/>
        <v>100</v>
      </c>
      <c r="C46" s="19">
        <f t="shared" ref="C46:V46" si="5">(B9/$V9)*100</f>
        <v>26.444683136412461</v>
      </c>
      <c r="D46" s="19">
        <f t="shared" si="5"/>
        <v>7.7192982456140351</v>
      </c>
      <c r="E46" s="19">
        <f t="shared" si="5"/>
        <v>5.6247762262799856</v>
      </c>
      <c r="F46" s="19">
        <f t="shared" si="5"/>
        <v>5.52452559971357</v>
      </c>
      <c r="G46" s="19">
        <f t="shared" si="5"/>
        <v>4.8478338703902608</v>
      </c>
      <c r="H46" s="19">
        <f t="shared" si="5"/>
        <v>7.5868242033655564</v>
      </c>
      <c r="I46" s="19">
        <f t="shared" si="5"/>
        <v>1.7329036877909056</v>
      </c>
      <c r="J46" s="19">
        <f t="shared" si="5"/>
        <v>1.8689581095596135</v>
      </c>
      <c r="K46" s="19">
        <f t="shared" si="5"/>
        <v>1.0812746151092016</v>
      </c>
      <c r="L46" s="80">
        <f t="shared" si="5"/>
        <v>5.8897243107769421</v>
      </c>
      <c r="M46" s="19">
        <f t="shared" si="5"/>
        <v>3.4729681346222701</v>
      </c>
      <c r="N46" s="19">
        <f t="shared" si="5"/>
        <v>3.3190118152524173</v>
      </c>
      <c r="O46" s="19">
        <f t="shared" si="5"/>
        <v>11.911922663802363</v>
      </c>
      <c r="P46" s="19">
        <f t="shared" si="5"/>
        <v>4.9337629788757615</v>
      </c>
      <c r="Q46" s="19">
        <f t="shared" si="5"/>
        <v>1.1457214464733263</v>
      </c>
      <c r="R46" s="19">
        <f t="shared" si="5"/>
        <v>4.7081990691013251</v>
      </c>
      <c r="S46" s="19">
        <f t="shared" si="5"/>
        <v>0.29001074113856068</v>
      </c>
      <c r="T46" s="19">
        <f t="shared" si="5"/>
        <v>0.67311134980307918</v>
      </c>
      <c r="U46" s="19">
        <f t="shared" si="5"/>
        <v>1.2244897959183674</v>
      </c>
      <c r="V46" s="39">
        <f t="shared" si="5"/>
        <v>0</v>
      </c>
    </row>
    <row r="47" spans="1:22" x14ac:dyDescent="0.25">
      <c r="A47" s="74" t="s">
        <v>36</v>
      </c>
      <c r="B47" s="83">
        <f t="shared" si="0"/>
        <v>100</v>
      </c>
      <c r="C47" s="19">
        <f t="shared" ref="C47:V47" si="6">(B10/$V10)*100</f>
        <v>22.834821428571427</v>
      </c>
      <c r="D47" s="19">
        <f t="shared" si="6"/>
        <v>3.973214285714286</v>
      </c>
      <c r="E47" s="19">
        <f t="shared" si="6"/>
        <v>4.0401785714285721</v>
      </c>
      <c r="F47" s="19">
        <f t="shared" si="6"/>
        <v>1.1607142857142858</v>
      </c>
      <c r="G47" s="19">
        <f t="shared" si="6"/>
        <v>24.508928571428569</v>
      </c>
      <c r="H47" s="19">
        <f t="shared" si="6"/>
        <v>5.0892857142857144</v>
      </c>
      <c r="I47" s="19">
        <f t="shared" si="6"/>
        <v>2.5</v>
      </c>
      <c r="J47" s="19">
        <f t="shared" si="6"/>
        <v>0.35714285714285715</v>
      </c>
      <c r="K47" s="19">
        <f t="shared" si="6"/>
        <v>1.8080357142857142</v>
      </c>
      <c r="L47" s="80">
        <f t="shared" si="6"/>
        <v>6.4062499999999991</v>
      </c>
      <c r="M47" s="19">
        <f t="shared" si="6"/>
        <v>2.4330357142857144</v>
      </c>
      <c r="N47" s="19">
        <f t="shared" si="6"/>
        <v>1.7633928571428572</v>
      </c>
      <c r="O47" s="19">
        <f t="shared" si="6"/>
        <v>5.1339285714285712</v>
      </c>
      <c r="P47" s="19">
        <f t="shared" si="6"/>
        <v>2.1205357142857144</v>
      </c>
      <c r="Q47" s="19">
        <f t="shared" si="6"/>
        <v>2.2544642857142856</v>
      </c>
      <c r="R47" s="19">
        <f t="shared" si="6"/>
        <v>12.522321428571429</v>
      </c>
      <c r="S47" s="19">
        <f t="shared" si="6"/>
        <v>8.9285714285714288E-2</v>
      </c>
      <c r="T47" s="19">
        <f t="shared" si="6"/>
        <v>0.8482142857142857</v>
      </c>
      <c r="U47" s="19">
        <f t="shared" si="6"/>
        <v>0.15625</v>
      </c>
      <c r="V47" s="39">
        <f t="shared" si="6"/>
        <v>0</v>
      </c>
    </row>
    <row r="48" spans="1:22" x14ac:dyDescent="0.25">
      <c r="A48" s="74" t="s">
        <v>37</v>
      </c>
      <c r="B48" s="83">
        <f t="shared" si="0"/>
        <v>100</v>
      </c>
      <c r="C48" s="19">
        <f t="shared" ref="C48:V48" si="7">(B11/$V11)*100</f>
        <v>4.3274634694642193</v>
      </c>
      <c r="D48" s="19">
        <f t="shared" si="7"/>
        <v>3.154739602847509</v>
      </c>
      <c r="E48" s="19">
        <f t="shared" si="7"/>
        <v>4.3574372424128889</v>
      </c>
      <c r="F48" s="19">
        <f t="shared" si="7"/>
        <v>3.4057699512926192</v>
      </c>
      <c r="G48" s="19">
        <f t="shared" si="7"/>
        <v>6.3169726489321842</v>
      </c>
      <c r="H48" s="19">
        <f t="shared" si="7"/>
        <v>11.247658298988386</v>
      </c>
      <c r="I48" s="19">
        <f t="shared" si="7"/>
        <v>2.7238666167103784</v>
      </c>
      <c r="J48" s="19">
        <f t="shared" si="7"/>
        <v>2.3454477332334207</v>
      </c>
      <c r="K48" s="19">
        <f t="shared" si="7"/>
        <v>11.566129636568002</v>
      </c>
      <c r="L48" s="80">
        <f t="shared" si="7"/>
        <v>10.71187710753091</v>
      </c>
      <c r="M48" s="19">
        <f t="shared" si="7"/>
        <v>6.6541775946047208</v>
      </c>
      <c r="N48" s="19">
        <f t="shared" si="7"/>
        <v>7.9730236043461984</v>
      </c>
      <c r="O48" s="19">
        <f t="shared" si="7"/>
        <v>5.2454102660172346</v>
      </c>
      <c r="P48" s="19">
        <f t="shared" si="7"/>
        <v>1.8771075309104535</v>
      </c>
      <c r="Q48" s="19">
        <f t="shared" si="7"/>
        <v>1.8508804795803671</v>
      </c>
      <c r="R48" s="19">
        <f t="shared" si="7"/>
        <v>11.056575496440615</v>
      </c>
      <c r="S48" s="19">
        <f t="shared" si="7"/>
        <v>2.3342075683776695</v>
      </c>
      <c r="T48" s="19">
        <f t="shared" si="7"/>
        <v>2.6264518546272009</v>
      </c>
      <c r="U48" s="19">
        <f t="shared" si="7"/>
        <v>0.22480329711502436</v>
      </c>
      <c r="V48" s="39">
        <f t="shared" si="7"/>
        <v>0</v>
      </c>
    </row>
    <row r="49" spans="1:22" x14ac:dyDescent="0.25">
      <c r="A49" s="74" t="s">
        <v>38</v>
      </c>
      <c r="B49" s="83">
        <f t="shared" si="0"/>
        <v>100</v>
      </c>
      <c r="C49" s="19">
        <f t="shared" ref="C49:V49" si="8">(B12/$V12)*100</f>
        <v>25.010822510822511</v>
      </c>
      <c r="D49" s="19">
        <f t="shared" si="8"/>
        <v>0.94696969696969702</v>
      </c>
      <c r="E49" s="19">
        <f t="shared" si="8"/>
        <v>6.404220779220779</v>
      </c>
      <c r="F49" s="19">
        <f t="shared" si="8"/>
        <v>2.3782467532467533</v>
      </c>
      <c r="G49" s="19">
        <f t="shared" si="8"/>
        <v>3.1412337662337664</v>
      </c>
      <c r="H49" s="19">
        <f t="shared" si="8"/>
        <v>2.6975108225108224</v>
      </c>
      <c r="I49" s="19">
        <f t="shared" si="8"/>
        <v>12.532467532467532</v>
      </c>
      <c r="J49" s="19">
        <f t="shared" si="8"/>
        <v>12.437770562770563</v>
      </c>
      <c r="K49" s="19">
        <f t="shared" si="8"/>
        <v>0.13528138528138528</v>
      </c>
      <c r="L49" s="80">
        <f t="shared" si="8"/>
        <v>5.2435064935064934</v>
      </c>
      <c r="M49" s="19">
        <f t="shared" si="8"/>
        <v>4.2965367965367971</v>
      </c>
      <c r="N49" s="19">
        <f t="shared" si="8"/>
        <v>14.529220779220781</v>
      </c>
      <c r="O49" s="19">
        <f t="shared" si="8"/>
        <v>0.16504329004329005</v>
      </c>
      <c r="P49" s="19">
        <f t="shared" si="8"/>
        <v>4.3993506493506498</v>
      </c>
      <c r="Q49" s="19">
        <f t="shared" si="8"/>
        <v>0.12445887445887444</v>
      </c>
      <c r="R49" s="19">
        <f t="shared" si="8"/>
        <v>0.28679653679653677</v>
      </c>
      <c r="S49" s="19">
        <f t="shared" si="8"/>
        <v>6.4935064935064929E-2</v>
      </c>
      <c r="T49" s="19">
        <f t="shared" si="8"/>
        <v>5.1623376623376629</v>
      </c>
      <c r="U49" s="19">
        <f t="shared" si="8"/>
        <v>4.5995670995670992E-2</v>
      </c>
      <c r="V49" s="39">
        <f t="shared" si="8"/>
        <v>0</v>
      </c>
    </row>
    <row r="50" spans="1:22" x14ac:dyDescent="0.25">
      <c r="A50" s="74" t="s">
        <v>39</v>
      </c>
      <c r="B50" s="83">
        <f t="shared" si="0"/>
        <v>100</v>
      </c>
      <c r="C50" s="19">
        <f t="shared" ref="C50:V50" si="9">(B13/$V13)*100</f>
        <v>45.203292591668749</v>
      </c>
      <c r="D50" s="19">
        <f t="shared" si="9"/>
        <v>22.632826141182342</v>
      </c>
      <c r="E50" s="19">
        <f t="shared" si="9"/>
        <v>2.0790720878024445</v>
      </c>
      <c r="F50" s="19">
        <f t="shared" si="9"/>
        <v>0.70092292342229978</v>
      </c>
      <c r="G50" s="19">
        <f t="shared" si="9"/>
        <v>5.779496133699177</v>
      </c>
      <c r="H50" s="19">
        <f t="shared" si="9"/>
        <v>1.5328011973060613</v>
      </c>
      <c r="I50" s="19">
        <f t="shared" si="9"/>
        <v>2.0266899476178599</v>
      </c>
      <c r="J50" s="19">
        <f t="shared" si="9"/>
        <v>4.3527064105762037</v>
      </c>
      <c r="K50" s="19">
        <f t="shared" si="9"/>
        <v>1.1212272387128961</v>
      </c>
      <c r="L50" s="80">
        <f t="shared" si="9"/>
        <v>3.8251434272886007</v>
      </c>
      <c r="M50" s="19">
        <f t="shared" si="9"/>
        <v>1.5889249189324022</v>
      </c>
      <c r="N50" s="19">
        <f t="shared" si="9"/>
        <v>1.4517335994013469</v>
      </c>
      <c r="O50" s="19">
        <f t="shared" si="9"/>
        <v>0.5125966575205787</v>
      </c>
      <c r="P50" s="19">
        <f t="shared" si="9"/>
        <v>1.9057121476677479</v>
      </c>
      <c r="Q50" s="19">
        <f t="shared" si="9"/>
        <v>0.83312546769768026</v>
      </c>
      <c r="R50" s="19">
        <f t="shared" si="9"/>
        <v>2.1314542279870294</v>
      </c>
      <c r="S50" s="19">
        <f t="shared" si="9"/>
        <v>1.0626091294587181</v>
      </c>
      <c r="T50" s="19">
        <f t="shared" si="9"/>
        <v>0.74457470690945371</v>
      </c>
      <c r="U50" s="19">
        <f t="shared" si="9"/>
        <v>0.51633823896233477</v>
      </c>
      <c r="V50" s="39">
        <f t="shared" si="9"/>
        <v>0</v>
      </c>
    </row>
    <row r="51" spans="1:22" x14ac:dyDescent="0.25">
      <c r="A51" s="74" t="s">
        <v>40</v>
      </c>
      <c r="B51" s="83">
        <f t="shared" si="0"/>
        <v>100</v>
      </c>
      <c r="C51" s="19">
        <f t="shared" ref="C51:V51" si="10">(B14/$V14)*100</f>
        <v>24.826007326007328</v>
      </c>
      <c r="D51" s="19">
        <f t="shared" si="10"/>
        <v>15.22893772893773</v>
      </c>
      <c r="E51" s="19">
        <f t="shared" si="10"/>
        <v>3.6996336996336998</v>
      </c>
      <c r="F51" s="19">
        <f t="shared" si="10"/>
        <v>5.1282051282051277</v>
      </c>
      <c r="G51" s="19">
        <f t="shared" si="10"/>
        <v>5.3846153846153841</v>
      </c>
      <c r="H51" s="19">
        <f t="shared" si="10"/>
        <v>4.3772893772893768</v>
      </c>
      <c r="I51" s="19">
        <f t="shared" si="10"/>
        <v>4.624542124542125</v>
      </c>
      <c r="J51" s="19">
        <f t="shared" si="10"/>
        <v>2.8571428571428572</v>
      </c>
      <c r="K51" s="19">
        <f t="shared" si="10"/>
        <v>3.296703296703297</v>
      </c>
      <c r="L51" s="80">
        <f t="shared" si="10"/>
        <v>3.0402930402930406</v>
      </c>
      <c r="M51" s="19">
        <f t="shared" si="10"/>
        <v>3.4523809523809526</v>
      </c>
      <c r="N51" s="19">
        <f t="shared" si="10"/>
        <v>2.8296703296703298</v>
      </c>
      <c r="O51" s="19">
        <f t="shared" si="10"/>
        <v>1.5293040293040292</v>
      </c>
      <c r="P51" s="19">
        <f t="shared" si="10"/>
        <v>10.549450549450549</v>
      </c>
      <c r="Q51" s="19">
        <f t="shared" si="10"/>
        <v>0.74175824175824168</v>
      </c>
      <c r="R51" s="19">
        <f t="shared" si="10"/>
        <v>5.9981684981684982</v>
      </c>
      <c r="S51" s="19">
        <f t="shared" si="10"/>
        <v>0.805860805860806</v>
      </c>
      <c r="T51" s="19">
        <f t="shared" si="10"/>
        <v>1.5659340659340659</v>
      </c>
      <c r="U51" s="19">
        <f t="shared" si="10"/>
        <v>8.2417582417582416E-2</v>
      </c>
      <c r="V51" s="39">
        <f t="shared" si="10"/>
        <v>0</v>
      </c>
    </row>
    <row r="52" spans="1:22" ht="30" x14ac:dyDescent="0.25">
      <c r="A52" s="75" t="s">
        <v>41</v>
      </c>
      <c r="B52" s="83">
        <f t="shared" si="0"/>
        <v>100</v>
      </c>
      <c r="C52" s="19">
        <f t="shared" ref="C52:V52" si="11">(B15/$V15)*100</f>
        <v>14.767349531522948</v>
      </c>
      <c r="D52" s="19">
        <f t="shared" si="11"/>
        <v>6.7587740193743056</v>
      </c>
      <c r="E52" s="19">
        <f t="shared" si="11"/>
        <v>9.8681912021597586</v>
      </c>
      <c r="F52" s="19">
        <f t="shared" si="11"/>
        <v>6.1076703191996193</v>
      </c>
      <c r="G52" s="19">
        <f t="shared" si="11"/>
        <v>6.8556455454978558</v>
      </c>
      <c r="H52" s="19">
        <f t="shared" si="11"/>
        <v>2.8982054946800062</v>
      </c>
      <c r="I52" s="19">
        <f t="shared" si="11"/>
        <v>1.1306971573765285</v>
      </c>
      <c r="J52" s="19">
        <f t="shared" si="11"/>
        <v>1.7532158170557408</v>
      </c>
      <c r="K52" s="19">
        <f t="shared" si="11"/>
        <v>1.2355089725266</v>
      </c>
      <c r="L52" s="80">
        <f t="shared" si="11"/>
        <v>2.7997459107511515</v>
      </c>
      <c r="M52" s="19">
        <f t="shared" si="11"/>
        <v>4.0098459583928854</v>
      </c>
      <c r="N52" s="19">
        <f t="shared" si="11"/>
        <v>3.1713514371923135</v>
      </c>
      <c r="O52" s="19">
        <f t="shared" si="11"/>
        <v>5.6439574400508175</v>
      </c>
      <c r="P52" s="19">
        <f t="shared" si="11"/>
        <v>3.0077814832459899</v>
      </c>
      <c r="Q52" s="19">
        <f t="shared" si="11"/>
        <v>3.9939653803398443</v>
      </c>
      <c r="R52" s="19">
        <f t="shared" si="11"/>
        <v>14.411624583134827</v>
      </c>
      <c r="S52" s="19">
        <f t="shared" si="11"/>
        <v>0.30808321422899793</v>
      </c>
      <c r="T52" s="19">
        <f t="shared" si="11"/>
        <v>11.157694140066699</v>
      </c>
      <c r="U52" s="19">
        <f t="shared" si="11"/>
        <v>0.12228045100841671</v>
      </c>
      <c r="V52" s="39">
        <f t="shared" si="11"/>
        <v>0</v>
      </c>
    </row>
    <row r="53" spans="1:22" x14ac:dyDescent="0.25">
      <c r="A53" s="74" t="s">
        <v>42</v>
      </c>
      <c r="B53" s="83">
        <f t="shared" si="0"/>
        <v>100</v>
      </c>
      <c r="C53" s="19">
        <f t="shared" ref="C53:V53" si="12">(B16/$V16)*100</f>
        <v>62.437285812200138</v>
      </c>
      <c r="D53" s="19">
        <f t="shared" si="12"/>
        <v>4.3043180260452365</v>
      </c>
      <c r="E53" s="19">
        <f t="shared" si="12"/>
        <v>0.71007539410555165</v>
      </c>
      <c r="F53" s="19">
        <f t="shared" si="12"/>
        <v>0.27278958190541464</v>
      </c>
      <c r="G53" s="19">
        <f t="shared" si="12"/>
        <v>5.1034955448937627</v>
      </c>
      <c r="H53" s="19">
        <f t="shared" si="12"/>
        <v>1.9616175462645646</v>
      </c>
      <c r="I53" s="19">
        <f t="shared" si="12"/>
        <v>0.21932830705962986</v>
      </c>
      <c r="J53" s="19">
        <f t="shared" si="12"/>
        <v>9.0472926662097317E-2</v>
      </c>
      <c r="K53" s="19">
        <f t="shared" si="12"/>
        <v>0.46333104866346814</v>
      </c>
      <c r="L53" s="80">
        <f t="shared" si="12"/>
        <v>1.1912268677176148</v>
      </c>
      <c r="M53" s="19">
        <f t="shared" si="12"/>
        <v>1.2021932830705964</v>
      </c>
      <c r="N53" s="19">
        <f t="shared" si="12"/>
        <v>2.1562714187799865</v>
      </c>
      <c r="O53" s="19">
        <f t="shared" si="12"/>
        <v>0.39342015078821108</v>
      </c>
      <c r="P53" s="19">
        <f t="shared" si="12"/>
        <v>6.0973269362577112</v>
      </c>
      <c r="Q53" s="19">
        <f t="shared" si="12"/>
        <v>1.3708019191226869E-3</v>
      </c>
      <c r="R53" s="19">
        <f t="shared" si="12"/>
        <v>12.433173406442769</v>
      </c>
      <c r="S53" s="19">
        <f t="shared" si="12"/>
        <v>0.77724468814256342</v>
      </c>
      <c r="T53" s="19">
        <f t="shared" si="12"/>
        <v>3.4270047978067174E-2</v>
      </c>
      <c r="U53" s="19">
        <f t="shared" si="12"/>
        <v>0.15078821110349555</v>
      </c>
      <c r="V53" s="39">
        <f t="shared" si="12"/>
        <v>0</v>
      </c>
    </row>
    <row r="54" spans="1:22" x14ac:dyDescent="0.25">
      <c r="A54" s="74" t="s">
        <v>43</v>
      </c>
      <c r="B54" s="83">
        <f t="shared" si="0"/>
        <v>100</v>
      </c>
      <c r="C54" s="19">
        <f t="shared" ref="C54:V54" si="13">(B17/$V17)*100</f>
        <v>29.015622375272969</v>
      </c>
      <c r="D54" s="19">
        <f t="shared" si="13"/>
        <v>10.115907945573662</v>
      </c>
      <c r="E54" s="19">
        <f t="shared" si="13"/>
        <v>5.7366033932471021</v>
      </c>
      <c r="F54" s="19">
        <f t="shared" si="13"/>
        <v>1.5353603225264574</v>
      </c>
      <c r="G54" s="19">
        <f t="shared" si="13"/>
        <v>16.810011758777087</v>
      </c>
      <c r="H54" s="19">
        <f t="shared" si="13"/>
        <v>4.3977826306064172</v>
      </c>
      <c r="I54" s="19">
        <f t="shared" si="13"/>
        <v>1.9133210146144801</v>
      </c>
      <c r="J54" s="19">
        <f t="shared" si="13"/>
        <v>1.6462287922056107</v>
      </c>
      <c r="K54" s="19">
        <f t="shared" si="13"/>
        <v>1.236351419452377</v>
      </c>
      <c r="L54" s="80">
        <f t="shared" si="13"/>
        <v>4.8143793045523271</v>
      </c>
      <c r="M54" s="19">
        <f t="shared" si="13"/>
        <v>2.9128170670250295</v>
      </c>
      <c r="N54" s="19">
        <f t="shared" si="13"/>
        <v>7.8615823954308759</v>
      </c>
      <c r="O54" s="19">
        <f t="shared" si="13"/>
        <v>2.5919704350747521</v>
      </c>
      <c r="P54" s="19">
        <f t="shared" si="13"/>
        <v>7.8397446665546777</v>
      </c>
      <c r="Q54" s="19">
        <f t="shared" si="13"/>
        <v>0.33596505963379808</v>
      </c>
      <c r="R54" s="19">
        <f t="shared" si="13"/>
        <v>0.75928103477238373</v>
      </c>
      <c r="S54" s="19">
        <f t="shared" si="13"/>
        <v>8.399126490844952E-2</v>
      </c>
      <c r="T54" s="19">
        <f t="shared" si="13"/>
        <v>0.39139929447337474</v>
      </c>
      <c r="U54" s="19">
        <f t="shared" si="13"/>
        <v>0</v>
      </c>
      <c r="V54" s="39">
        <f t="shared" si="13"/>
        <v>0</v>
      </c>
    </row>
    <row r="55" spans="1:22" x14ac:dyDescent="0.25">
      <c r="A55" s="74" t="s">
        <v>44</v>
      </c>
      <c r="B55" s="83">
        <f t="shared" si="0"/>
        <v>100</v>
      </c>
      <c r="C55" s="19">
        <f t="shared" ref="C55:V55" si="14">(B18/$V18)*100</f>
        <v>5.4862385321100913</v>
      </c>
      <c r="D55" s="19">
        <f t="shared" si="14"/>
        <v>42.541284403669721</v>
      </c>
      <c r="E55" s="19">
        <f t="shared" si="14"/>
        <v>0.88990825688073394</v>
      </c>
      <c r="F55" s="19">
        <f t="shared" si="14"/>
        <v>3.5229357798165135</v>
      </c>
      <c r="G55" s="19">
        <f t="shared" si="14"/>
        <v>11.770642201834864</v>
      </c>
      <c r="H55" s="19">
        <f t="shared" si="14"/>
        <v>1.2477064220183485</v>
      </c>
      <c r="I55" s="19">
        <f t="shared" si="14"/>
        <v>0.11009174311926605</v>
      </c>
      <c r="J55" s="19">
        <f t="shared" si="14"/>
        <v>0.10091743119266057</v>
      </c>
      <c r="K55" s="19">
        <f t="shared" si="14"/>
        <v>0.8348623853211008</v>
      </c>
      <c r="L55" s="80">
        <f t="shared" si="14"/>
        <v>1.6880733944954127</v>
      </c>
      <c r="M55" s="19">
        <f t="shared" si="14"/>
        <v>0.38532110091743121</v>
      </c>
      <c r="N55" s="19">
        <f t="shared" si="14"/>
        <v>2.0642201834862388</v>
      </c>
      <c r="O55" s="19">
        <f t="shared" si="14"/>
        <v>6.1743119266055047</v>
      </c>
      <c r="P55" s="19">
        <f t="shared" si="14"/>
        <v>9.9724770642201843</v>
      </c>
      <c r="Q55" s="19">
        <f t="shared" si="14"/>
        <v>2.0458715596330275</v>
      </c>
      <c r="R55" s="19">
        <f t="shared" si="14"/>
        <v>3.073394495412844</v>
      </c>
      <c r="S55" s="19">
        <f t="shared" si="14"/>
        <v>1.2477064220183485</v>
      </c>
      <c r="T55" s="19">
        <f t="shared" si="14"/>
        <v>6.8256880733944962</v>
      </c>
      <c r="U55" s="19">
        <f t="shared" si="14"/>
        <v>9.1743119266055051E-3</v>
      </c>
      <c r="V55" s="39">
        <f t="shared" si="14"/>
        <v>0</v>
      </c>
    </row>
    <row r="56" spans="1:22" ht="30" x14ac:dyDescent="0.25">
      <c r="A56" s="75" t="s">
        <v>45</v>
      </c>
      <c r="B56" s="83">
        <f t="shared" si="0"/>
        <v>100</v>
      </c>
      <c r="C56" s="19">
        <f t="shared" ref="C56:V56" si="15">(B19/$V19)*100</f>
        <v>23.233652312599684</v>
      </c>
      <c r="D56" s="19">
        <f t="shared" si="15"/>
        <v>8.3293460925039877</v>
      </c>
      <c r="E56" s="19">
        <f t="shared" si="15"/>
        <v>6.4234449760765546</v>
      </c>
      <c r="F56" s="19">
        <f t="shared" si="15"/>
        <v>2.3803827751196174</v>
      </c>
      <c r="G56" s="19">
        <f t="shared" si="15"/>
        <v>18.074162679425836</v>
      </c>
      <c r="H56" s="19">
        <f t="shared" si="15"/>
        <v>3.8875598086124405</v>
      </c>
      <c r="I56" s="19">
        <f t="shared" si="15"/>
        <v>4.1188197767145134</v>
      </c>
      <c r="J56" s="19">
        <f t="shared" si="15"/>
        <v>1.9776714513556619</v>
      </c>
      <c r="K56" s="19">
        <f t="shared" si="15"/>
        <v>2.0454545454545454</v>
      </c>
      <c r="L56" s="80">
        <f t="shared" si="15"/>
        <v>3.4449760765550246</v>
      </c>
      <c r="M56" s="19">
        <f t="shared" si="15"/>
        <v>1.3317384370015948</v>
      </c>
      <c r="N56" s="19">
        <f t="shared" si="15"/>
        <v>5.6897926634768732</v>
      </c>
      <c r="O56" s="19">
        <f t="shared" si="15"/>
        <v>3.1738437001594892</v>
      </c>
      <c r="P56" s="19">
        <f t="shared" si="15"/>
        <v>3.4529505582137161</v>
      </c>
      <c r="Q56" s="19">
        <f t="shared" si="15"/>
        <v>1.5709728867623605</v>
      </c>
      <c r="R56" s="19">
        <f t="shared" si="15"/>
        <v>5.7695374800637955</v>
      </c>
      <c r="S56" s="19">
        <f t="shared" si="15"/>
        <v>0.57416267942583732</v>
      </c>
      <c r="T56" s="19">
        <f t="shared" si="15"/>
        <v>4.2982456140350882</v>
      </c>
      <c r="U56" s="19">
        <f t="shared" si="15"/>
        <v>0.21929824561403508</v>
      </c>
      <c r="V56" s="39">
        <f t="shared" si="15"/>
        <v>0</v>
      </c>
    </row>
    <row r="57" spans="1:22" x14ac:dyDescent="0.25">
      <c r="A57" s="74" t="s">
        <v>46</v>
      </c>
      <c r="B57" s="83">
        <f t="shared" si="0"/>
        <v>100</v>
      </c>
      <c r="C57" s="19">
        <f t="shared" ref="C57:V57" si="16">(B20/$V20)*100</f>
        <v>40.520881138136758</v>
      </c>
      <c r="D57" s="19">
        <f t="shared" si="16"/>
        <v>3.8262964662689312</v>
      </c>
      <c r="E57" s="19">
        <f t="shared" si="16"/>
        <v>5.1457090408444239</v>
      </c>
      <c r="F57" s="19">
        <f t="shared" si="16"/>
        <v>2.4472234970169806</v>
      </c>
      <c r="G57" s="19">
        <f t="shared" si="16"/>
        <v>8.3776961909132641</v>
      </c>
      <c r="H57" s="19">
        <f t="shared" si="16"/>
        <v>2.6571821936668196</v>
      </c>
      <c r="I57" s="19">
        <f t="shared" si="16"/>
        <v>3.0346489215236345</v>
      </c>
      <c r="J57" s="19">
        <f t="shared" si="16"/>
        <v>2.471317117944011</v>
      </c>
      <c r="K57" s="19">
        <f t="shared" si="16"/>
        <v>1.5752638825149152</v>
      </c>
      <c r="L57" s="80">
        <f t="shared" si="16"/>
        <v>3.4798072510325837</v>
      </c>
      <c r="M57" s="19">
        <f t="shared" si="16"/>
        <v>1.6211564938044976</v>
      </c>
      <c r="N57" s="19">
        <f t="shared" si="16"/>
        <v>3.1815052776502983</v>
      </c>
      <c r="O57" s="19">
        <f t="shared" si="16"/>
        <v>2.0904084442404773</v>
      </c>
      <c r="P57" s="19">
        <f t="shared" si="16"/>
        <v>3.2216613125286826</v>
      </c>
      <c r="Q57" s="19">
        <f t="shared" si="16"/>
        <v>1.286140431390546</v>
      </c>
      <c r="R57" s="19">
        <f t="shared" si="16"/>
        <v>7.4082147774208353</v>
      </c>
      <c r="S57" s="19">
        <f t="shared" si="16"/>
        <v>2.4839375860486461</v>
      </c>
      <c r="T57" s="19">
        <f t="shared" si="16"/>
        <v>4.6213859568609452</v>
      </c>
      <c r="U57" s="19">
        <f t="shared" si="16"/>
        <v>0.55185865075722806</v>
      </c>
      <c r="V57" s="39">
        <f t="shared" si="16"/>
        <v>0</v>
      </c>
    </row>
    <row r="58" spans="1:22" x14ac:dyDescent="0.25">
      <c r="A58" s="74" t="s">
        <v>47</v>
      </c>
      <c r="B58" s="83">
        <f t="shared" si="0"/>
        <v>100</v>
      </c>
      <c r="C58" s="19">
        <f t="shared" ref="C58:V58" si="17">(B21/$V21)*100</f>
        <v>36.375316332489781</v>
      </c>
      <c r="D58" s="19">
        <f t="shared" si="17"/>
        <v>8.4679774187268837</v>
      </c>
      <c r="E58" s="19">
        <f t="shared" si="17"/>
        <v>3.6850301732528714</v>
      </c>
      <c r="F58" s="19">
        <f t="shared" si="17"/>
        <v>2.270456167672442</v>
      </c>
      <c r="G58" s="19">
        <f t="shared" si="17"/>
        <v>9.0338070209590562</v>
      </c>
      <c r="H58" s="19">
        <f t="shared" si="17"/>
        <v>3.4209330997339569</v>
      </c>
      <c r="I58" s="19">
        <f t="shared" si="17"/>
        <v>2.1620920121990785</v>
      </c>
      <c r="J58" s="19">
        <f t="shared" si="17"/>
        <v>1.7208487444033482</v>
      </c>
      <c r="K58" s="19">
        <f t="shared" si="17"/>
        <v>1.5800402310038284</v>
      </c>
      <c r="L58" s="80">
        <f t="shared" si="17"/>
        <v>4.38063720718967</v>
      </c>
      <c r="M58" s="19">
        <f t="shared" si="17"/>
        <v>2.0011679968853415</v>
      </c>
      <c r="N58" s="19">
        <f t="shared" si="17"/>
        <v>4.3150996041788332</v>
      </c>
      <c r="O58" s="19">
        <f t="shared" si="17"/>
        <v>3.0036986568035817</v>
      </c>
      <c r="P58" s="19">
        <f t="shared" si="17"/>
        <v>3.1243916682888848</v>
      </c>
      <c r="Q58" s="19">
        <f t="shared" si="17"/>
        <v>0.96035299461423651</v>
      </c>
      <c r="R58" s="19">
        <f t="shared" si="17"/>
        <v>8.9150606709493214</v>
      </c>
      <c r="S58" s="19">
        <f t="shared" si="17"/>
        <v>1.0278372591006424</v>
      </c>
      <c r="T58" s="19">
        <f t="shared" si="17"/>
        <v>3.0160275128155214</v>
      </c>
      <c r="U58" s="19">
        <f t="shared" si="17"/>
        <v>0.5385763415742002</v>
      </c>
      <c r="V58" s="39">
        <f t="shared" si="17"/>
        <v>0</v>
      </c>
    </row>
    <row r="59" spans="1:22" ht="30" x14ac:dyDescent="0.25">
      <c r="A59" s="75" t="s">
        <v>48</v>
      </c>
      <c r="B59" s="83">
        <f t="shared" si="0"/>
        <v>100</v>
      </c>
      <c r="C59" s="19">
        <f t="shared" ref="C59:V59" si="18">(B22/$V22)*100</f>
        <v>48.845937515978932</v>
      </c>
      <c r="D59" s="19">
        <f t="shared" si="18"/>
        <v>7.2045814797770618</v>
      </c>
      <c r="E59" s="19">
        <f t="shared" si="18"/>
        <v>2.6926420207598301</v>
      </c>
      <c r="F59" s="19">
        <f t="shared" si="18"/>
        <v>2.7151403589507592</v>
      </c>
      <c r="G59" s="19">
        <f t="shared" si="18"/>
        <v>8.169964718515109</v>
      </c>
      <c r="H59" s="19">
        <f t="shared" si="18"/>
        <v>2.9477936288796851</v>
      </c>
      <c r="I59" s="19">
        <f t="shared" si="18"/>
        <v>1.9946822109730533</v>
      </c>
      <c r="J59" s="19">
        <f t="shared" si="18"/>
        <v>1.4363143631436313</v>
      </c>
      <c r="K59" s="19">
        <f t="shared" si="18"/>
        <v>1.444495577031242</v>
      </c>
      <c r="L59" s="80">
        <f t="shared" si="18"/>
        <v>3.1262463568031902</v>
      </c>
      <c r="M59" s="19">
        <f t="shared" si="18"/>
        <v>1.7165209387942935</v>
      </c>
      <c r="N59" s="19">
        <f t="shared" si="18"/>
        <v>3.2177736871708338</v>
      </c>
      <c r="O59" s="19">
        <f t="shared" si="18"/>
        <v>2.7371273712737123</v>
      </c>
      <c r="P59" s="19">
        <f t="shared" si="18"/>
        <v>2.1649537250089481</v>
      </c>
      <c r="Q59" s="19">
        <f t="shared" si="18"/>
        <v>1.045150074142251</v>
      </c>
      <c r="R59" s="19">
        <f t="shared" si="18"/>
        <v>5.1321777368717081</v>
      </c>
      <c r="S59" s="19">
        <f t="shared" si="18"/>
        <v>0.78744183668251777</v>
      </c>
      <c r="T59" s="19">
        <f t="shared" si="18"/>
        <v>2.230403436109833</v>
      </c>
      <c r="U59" s="19">
        <f t="shared" si="18"/>
        <v>0.39116428900138056</v>
      </c>
      <c r="V59" s="39">
        <f t="shared" si="18"/>
        <v>0</v>
      </c>
    </row>
    <row r="60" spans="1:22" x14ac:dyDescent="0.25">
      <c r="A60" s="74" t="s">
        <v>49</v>
      </c>
      <c r="B60" s="83">
        <f t="shared" si="0"/>
        <v>100</v>
      </c>
      <c r="C60" s="19">
        <f t="shared" ref="C60:V60" si="19">(B23/$V23)*100</f>
        <v>39.526459470810579</v>
      </c>
      <c r="D60" s="19">
        <f t="shared" si="19"/>
        <v>8.8733725325493484</v>
      </c>
      <c r="E60" s="19">
        <f t="shared" si="19"/>
        <v>3.6560268794624111</v>
      </c>
      <c r="F60" s="19">
        <f t="shared" si="19"/>
        <v>1.7629147417051658</v>
      </c>
      <c r="G60" s="19">
        <f t="shared" si="19"/>
        <v>7.8076438471230585</v>
      </c>
      <c r="H60" s="19">
        <f t="shared" si="19"/>
        <v>2.4034019319613606</v>
      </c>
      <c r="I60" s="19">
        <f t="shared" si="19"/>
        <v>5.4525409491810155</v>
      </c>
      <c r="J60" s="19">
        <f t="shared" si="19"/>
        <v>1.7356152876942463</v>
      </c>
      <c r="K60" s="19">
        <f t="shared" si="19"/>
        <v>1.4321713565728686</v>
      </c>
      <c r="L60" s="80">
        <f t="shared" si="19"/>
        <v>3.5342293154136923</v>
      </c>
      <c r="M60" s="19">
        <f t="shared" si="19"/>
        <v>1.5728685426291478</v>
      </c>
      <c r="N60" s="19">
        <f t="shared" si="19"/>
        <v>3.6192776144477108</v>
      </c>
      <c r="O60" s="19">
        <f t="shared" si="19"/>
        <v>2.8821923561528773</v>
      </c>
      <c r="P60" s="19">
        <f t="shared" si="19"/>
        <v>2.2795044099118016</v>
      </c>
      <c r="Q60" s="19">
        <f t="shared" si="19"/>
        <v>1.385972280554389</v>
      </c>
      <c r="R60" s="19">
        <f t="shared" si="19"/>
        <v>6.3765224695506078</v>
      </c>
      <c r="S60" s="19">
        <f t="shared" si="19"/>
        <v>0.71083578328433439</v>
      </c>
      <c r="T60" s="19">
        <f t="shared" si="19"/>
        <v>2.6900461990760185</v>
      </c>
      <c r="U60" s="19">
        <f t="shared" si="19"/>
        <v>2.2984040319193615</v>
      </c>
      <c r="V60" s="39">
        <f t="shared" si="19"/>
        <v>0</v>
      </c>
    </row>
    <row r="61" spans="1:22" x14ac:dyDescent="0.25">
      <c r="A61" s="74" t="s">
        <v>50</v>
      </c>
      <c r="B61" s="83">
        <f t="shared" si="0"/>
        <v>100</v>
      </c>
      <c r="C61" s="19">
        <f t="shared" ref="C61:V61" si="20">(B24/$V24)*100</f>
        <v>36.107532903948474</v>
      </c>
      <c r="D61" s="19">
        <f t="shared" si="20"/>
        <v>8.7594511341360963</v>
      </c>
      <c r="E61" s="19">
        <f t="shared" si="20"/>
        <v>2.699523942873145</v>
      </c>
      <c r="F61" s="19">
        <f t="shared" si="20"/>
        <v>2.3774852982357886</v>
      </c>
      <c r="G61" s="19">
        <f t="shared" si="20"/>
        <v>9.6499579949593954</v>
      </c>
      <c r="H61" s="19">
        <f t="shared" si="20"/>
        <v>3.3071968636236351</v>
      </c>
      <c r="I61" s="19">
        <f t="shared" si="20"/>
        <v>2.3214785774292914</v>
      </c>
      <c r="J61" s="19">
        <f t="shared" si="20"/>
        <v>2.3550826099131896</v>
      </c>
      <c r="K61" s="19">
        <f t="shared" si="20"/>
        <v>2.3606832819938393</v>
      </c>
      <c r="L61" s="80">
        <f t="shared" si="20"/>
        <v>3.2399887986558387</v>
      </c>
      <c r="M61" s="19">
        <f t="shared" si="20"/>
        <v>2.559507140856903</v>
      </c>
      <c r="N61" s="19">
        <f t="shared" si="20"/>
        <v>4.4301316157938944</v>
      </c>
      <c r="O61" s="19">
        <f t="shared" si="20"/>
        <v>2.0274432931951836</v>
      </c>
      <c r="P61" s="19">
        <f t="shared" si="20"/>
        <v>3.1307756930831703</v>
      </c>
      <c r="Q61" s="19">
        <f t="shared" si="20"/>
        <v>0.70288434612153461</v>
      </c>
      <c r="R61" s="19">
        <f t="shared" si="20"/>
        <v>6.045925511061327</v>
      </c>
      <c r="S61" s="19">
        <f t="shared" si="20"/>
        <v>1.0501260151218146</v>
      </c>
      <c r="T61" s="19">
        <f t="shared" si="20"/>
        <v>5.9311117334080095</v>
      </c>
      <c r="U61" s="19">
        <f t="shared" si="20"/>
        <v>0.94371324558947078</v>
      </c>
      <c r="V61" s="39">
        <f t="shared" si="20"/>
        <v>0</v>
      </c>
    </row>
    <row r="62" spans="1:22" x14ac:dyDescent="0.25">
      <c r="A62" s="74" t="s">
        <v>51</v>
      </c>
      <c r="B62" s="83">
        <f t="shared" si="0"/>
        <v>100</v>
      </c>
      <c r="C62" s="19">
        <f t="shared" ref="C62:V62" si="21">(B25/$V25)*100</f>
        <v>62.902536335138215</v>
      </c>
      <c r="D62" s="19">
        <f t="shared" si="21"/>
        <v>4.7356796808207475</v>
      </c>
      <c r="E62" s="19">
        <f t="shared" si="21"/>
        <v>1.5609860359076659</v>
      </c>
      <c r="F62" s="19">
        <f t="shared" si="21"/>
        <v>0.70105443146195501</v>
      </c>
      <c r="G62" s="19">
        <f t="shared" si="21"/>
        <v>9.6630094043887151</v>
      </c>
      <c r="H62" s="19">
        <f t="shared" si="21"/>
        <v>1.3679110857794243</v>
      </c>
      <c r="I62" s="19">
        <f t="shared" si="21"/>
        <v>2.8875748076375038</v>
      </c>
      <c r="J62" s="19">
        <f t="shared" si="21"/>
        <v>0.82217155884867477</v>
      </c>
      <c r="K62" s="19">
        <f t="shared" si="21"/>
        <v>0.36335138216015961</v>
      </c>
      <c r="L62" s="80">
        <f t="shared" si="21"/>
        <v>1.2695924764890283</v>
      </c>
      <c r="M62" s="19">
        <f t="shared" si="21"/>
        <v>0.87845540039897407</v>
      </c>
      <c r="N62" s="19">
        <f t="shared" si="21"/>
        <v>3.1105728127671703</v>
      </c>
      <c r="O62" s="19">
        <f t="shared" si="21"/>
        <v>0.56711313764605298</v>
      </c>
      <c r="P62" s="19">
        <f t="shared" si="21"/>
        <v>1.8929894556853806</v>
      </c>
      <c r="Q62" s="19">
        <f t="shared" si="21"/>
        <v>0.60986035907666003</v>
      </c>
      <c r="R62" s="19">
        <f t="shared" si="21"/>
        <v>4.3502422342547735</v>
      </c>
      <c r="S62" s="19">
        <f t="shared" si="21"/>
        <v>1.4448560843545171</v>
      </c>
      <c r="T62" s="19">
        <f t="shared" si="21"/>
        <v>0.48731832430891997</v>
      </c>
      <c r="U62" s="19">
        <f t="shared" si="21"/>
        <v>0.38401253918495298</v>
      </c>
      <c r="V62" s="39">
        <f t="shared" si="21"/>
        <v>0</v>
      </c>
    </row>
    <row r="63" spans="1:22" x14ac:dyDescent="0.25">
      <c r="A63" s="74" t="s">
        <v>52</v>
      </c>
      <c r="B63" s="83">
        <f t="shared" si="0"/>
        <v>100</v>
      </c>
      <c r="C63" s="19">
        <f t="shared" ref="C63:V63" si="22">(B26/$V26)*100</f>
        <v>61.209876543209873</v>
      </c>
      <c r="D63" s="19">
        <f t="shared" si="22"/>
        <v>8.162962962962963</v>
      </c>
      <c r="E63" s="19">
        <f t="shared" si="22"/>
        <v>1.3617283950617283</v>
      </c>
      <c r="F63" s="19">
        <f t="shared" si="22"/>
        <v>1.4296296296296296</v>
      </c>
      <c r="G63" s="19">
        <f t="shared" si="22"/>
        <v>7.932098765432098</v>
      </c>
      <c r="H63" s="19">
        <f t="shared" si="22"/>
        <v>1.2543209876543209</v>
      </c>
      <c r="I63" s="19">
        <f t="shared" si="22"/>
        <v>0.72098765432098755</v>
      </c>
      <c r="J63" s="19">
        <f t="shared" si="22"/>
        <v>0.86419753086419748</v>
      </c>
      <c r="K63" s="19">
        <f t="shared" si="22"/>
        <v>0.66296296296296298</v>
      </c>
      <c r="L63" s="80">
        <f t="shared" si="22"/>
        <v>2.9271604938271607</v>
      </c>
      <c r="M63" s="19">
        <f t="shared" si="22"/>
        <v>1.2629629629629631</v>
      </c>
      <c r="N63" s="19">
        <f t="shared" si="22"/>
        <v>1.317283950617284</v>
      </c>
      <c r="O63" s="19">
        <f t="shared" si="22"/>
        <v>1.5074074074074073</v>
      </c>
      <c r="P63" s="19">
        <f t="shared" si="22"/>
        <v>2.1308641975308644</v>
      </c>
      <c r="Q63" s="19">
        <f t="shared" si="22"/>
        <v>0.39753086419753092</v>
      </c>
      <c r="R63" s="19">
        <f t="shared" si="22"/>
        <v>4.3197530864197535</v>
      </c>
      <c r="S63" s="19">
        <f t="shared" si="22"/>
        <v>0.42345679012345677</v>
      </c>
      <c r="T63" s="19">
        <f t="shared" si="22"/>
        <v>0.76543209876543217</v>
      </c>
      <c r="U63" s="19">
        <f t="shared" si="22"/>
        <v>1.3506172839506174</v>
      </c>
      <c r="V63" s="39">
        <f t="shared" si="22"/>
        <v>0</v>
      </c>
    </row>
    <row r="64" spans="1:22" x14ac:dyDescent="0.25">
      <c r="A64" s="74" t="s">
        <v>53</v>
      </c>
      <c r="B64" s="83">
        <f t="shared" si="0"/>
        <v>100</v>
      </c>
      <c r="C64" s="19">
        <f t="shared" ref="C64:V64" si="23">(B27/$V27)*100</f>
        <v>54.003975265017665</v>
      </c>
      <c r="D64" s="19">
        <f t="shared" si="23"/>
        <v>7.0008833922261484</v>
      </c>
      <c r="E64" s="19">
        <f t="shared" si="23"/>
        <v>1.7491166077738516</v>
      </c>
      <c r="F64" s="19">
        <f t="shared" si="23"/>
        <v>1.872791519434629</v>
      </c>
      <c r="G64" s="19">
        <f t="shared" si="23"/>
        <v>9.7371908127208471</v>
      </c>
      <c r="H64" s="19">
        <f t="shared" si="23"/>
        <v>2.0671378091872792</v>
      </c>
      <c r="I64" s="19">
        <f t="shared" si="23"/>
        <v>1.6585689045936394</v>
      </c>
      <c r="J64" s="19">
        <f t="shared" si="23"/>
        <v>1.1042402826855124</v>
      </c>
      <c r="K64" s="19">
        <f t="shared" si="23"/>
        <v>1.2279151943462898</v>
      </c>
      <c r="L64" s="80">
        <f t="shared" si="23"/>
        <v>2.7252650176678448</v>
      </c>
      <c r="M64" s="19">
        <f t="shared" si="23"/>
        <v>1.9920494699646643</v>
      </c>
      <c r="N64" s="19">
        <f t="shared" si="23"/>
        <v>3.387809187279152</v>
      </c>
      <c r="O64" s="19">
        <f t="shared" si="23"/>
        <v>2.2504416961130742</v>
      </c>
      <c r="P64" s="19">
        <f t="shared" si="23"/>
        <v>1.4045936395759717</v>
      </c>
      <c r="Q64" s="19">
        <f t="shared" si="23"/>
        <v>0.56537102473498235</v>
      </c>
      <c r="R64" s="19">
        <f t="shared" si="23"/>
        <v>4.2977031802120136</v>
      </c>
      <c r="S64" s="19">
        <f t="shared" si="23"/>
        <v>0.57641342756183755</v>
      </c>
      <c r="T64" s="19">
        <f t="shared" si="23"/>
        <v>1.9456713780918726</v>
      </c>
      <c r="U64" s="19">
        <f t="shared" si="23"/>
        <v>0.4350706713780918</v>
      </c>
      <c r="V64" s="39">
        <f t="shared" si="23"/>
        <v>0</v>
      </c>
    </row>
    <row r="65" spans="1:22" x14ac:dyDescent="0.25">
      <c r="A65" s="74" t="s">
        <v>54</v>
      </c>
      <c r="B65" s="83">
        <f t="shared" si="0"/>
        <v>100</v>
      </c>
      <c r="C65" s="19">
        <f t="shared" ref="C65:V65" si="24">(B28/$V28)*100</f>
        <v>28.273085770621098</v>
      </c>
      <c r="D65" s="19">
        <f t="shared" si="24"/>
        <v>9.0424745317121271</v>
      </c>
      <c r="E65" s="19">
        <f t="shared" si="24"/>
        <v>3.8305126519881694</v>
      </c>
      <c r="F65" s="19">
        <f t="shared" si="24"/>
        <v>3.3240223463687149</v>
      </c>
      <c r="G65" s="19">
        <f t="shared" si="24"/>
        <v>9.9083963194216231</v>
      </c>
      <c r="H65" s="19">
        <f t="shared" si="24"/>
        <v>3.8765198816956956</v>
      </c>
      <c r="I65" s="19">
        <f t="shared" si="24"/>
        <v>3.3248439040420639</v>
      </c>
      <c r="J65" s="19">
        <f t="shared" si="24"/>
        <v>2.4798718370029578</v>
      </c>
      <c r="K65" s="19">
        <f t="shared" si="24"/>
        <v>2.6610253039763392</v>
      </c>
      <c r="L65" s="80">
        <f t="shared" si="24"/>
        <v>4.7909135721327631</v>
      </c>
      <c r="M65" s="19">
        <f t="shared" si="24"/>
        <v>3.1749096286559317</v>
      </c>
      <c r="N65" s="19">
        <f t="shared" si="24"/>
        <v>5.1343246795925079</v>
      </c>
      <c r="O65" s="19">
        <f t="shared" si="24"/>
        <v>3.526125534012488</v>
      </c>
      <c r="P65" s="19">
        <f t="shared" si="24"/>
        <v>3.1223299375616169</v>
      </c>
      <c r="Q65" s="19">
        <f t="shared" si="24"/>
        <v>1.1579855405849488</v>
      </c>
      <c r="R65" s="19">
        <f t="shared" si="24"/>
        <v>7.3356884653302661</v>
      </c>
      <c r="S65" s="19">
        <f t="shared" si="24"/>
        <v>1.2553401248767666</v>
      </c>
      <c r="T65" s="19">
        <f t="shared" si="24"/>
        <v>3.181071311206046</v>
      </c>
      <c r="U65" s="19">
        <f t="shared" si="24"/>
        <v>0.6001478803812027</v>
      </c>
      <c r="V65" s="39">
        <f t="shared" si="24"/>
        <v>0</v>
      </c>
    </row>
    <row r="66" spans="1:22" ht="30" x14ac:dyDescent="0.25">
      <c r="A66" s="75" t="s">
        <v>55</v>
      </c>
      <c r="B66" s="83">
        <f t="shared" si="0"/>
        <v>100</v>
      </c>
      <c r="C66" s="19">
        <f t="shared" ref="C66:V66" si="25">(B29/$V29)*100</f>
        <v>53.652012283820916</v>
      </c>
      <c r="D66" s="19">
        <f t="shared" si="25"/>
        <v>6.8789397122999851</v>
      </c>
      <c r="E66" s="19">
        <f t="shared" si="25"/>
        <v>1.9767253919508647</v>
      </c>
      <c r="F66" s="19">
        <f t="shared" si="25"/>
        <v>1.9613706158073378</v>
      </c>
      <c r="G66" s="19">
        <f t="shared" si="25"/>
        <v>9.40035558428964</v>
      </c>
      <c r="H66" s="19">
        <f t="shared" si="25"/>
        <v>2.0971391627606271</v>
      </c>
      <c r="I66" s="19">
        <f t="shared" si="25"/>
        <v>1.6486180701470825</v>
      </c>
      <c r="J66" s="19">
        <f t="shared" si="25"/>
        <v>0.9818975270728949</v>
      </c>
      <c r="K66" s="19">
        <f t="shared" si="25"/>
        <v>1.1491837724260545</v>
      </c>
      <c r="L66" s="80">
        <f t="shared" si="25"/>
        <v>3.5744302569904645</v>
      </c>
      <c r="M66" s="19">
        <f t="shared" si="25"/>
        <v>1.2299983837077744</v>
      </c>
      <c r="N66" s="19">
        <f t="shared" si="25"/>
        <v>3.1865201228382092</v>
      </c>
      <c r="O66" s="19">
        <f t="shared" si="25"/>
        <v>1.7148860513980926</v>
      </c>
      <c r="P66" s="19">
        <f t="shared" si="25"/>
        <v>2.2822046225957648</v>
      </c>
      <c r="Q66" s="19">
        <f t="shared" si="25"/>
        <v>0.52771941166962988</v>
      </c>
      <c r="R66" s="19">
        <f t="shared" si="25"/>
        <v>5.4816550832390494</v>
      </c>
      <c r="S66" s="19">
        <f t="shared" si="25"/>
        <v>0.27234524001939553</v>
      </c>
      <c r="T66" s="19">
        <f t="shared" si="25"/>
        <v>1.744787457572329</v>
      </c>
      <c r="U66" s="19">
        <f t="shared" si="25"/>
        <v>0.24001939550670759</v>
      </c>
      <c r="V66" s="39">
        <f t="shared" si="25"/>
        <v>0</v>
      </c>
    </row>
    <row r="67" spans="1:22" x14ac:dyDescent="0.25">
      <c r="A67" s="74" t="s">
        <v>56</v>
      </c>
      <c r="B67" s="83">
        <f t="shared" si="0"/>
        <v>100</v>
      </c>
      <c r="C67" s="19">
        <f t="shared" ref="C67:V67" si="26">(B30/$V30)*100</f>
        <v>48.578928528815183</v>
      </c>
      <c r="D67" s="19">
        <f t="shared" si="26"/>
        <v>7.8940460565564976</v>
      </c>
      <c r="E67" s="19">
        <f t="shared" si="26"/>
        <v>2.7001551127550414</v>
      </c>
      <c r="F67" s="19">
        <f t="shared" si="26"/>
        <v>2.6345304856222409</v>
      </c>
      <c r="G67" s="19">
        <f t="shared" si="26"/>
        <v>9.4093783558047974</v>
      </c>
      <c r="H67" s="19">
        <f t="shared" si="26"/>
        <v>2.6918028874835938</v>
      </c>
      <c r="I67" s="19">
        <f t="shared" si="26"/>
        <v>2.1274310941415107</v>
      </c>
      <c r="J67" s="19">
        <f t="shared" si="26"/>
        <v>1.4115260708745974</v>
      </c>
      <c r="K67" s="19">
        <f t="shared" si="26"/>
        <v>1.0690848347452571</v>
      </c>
      <c r="L67" s="80">
        <f t="shared" si="26"/>
        <v>3.7215129459491707</v>
      </c>
      <c r="M67" s="19">
        <f t="shared" si="26"/>
        <v>1.2182317145925305</v>
      </c>
      <c r="N67" s="19">
        <f t="shared" si="26"/>
        <v>3.0867438253191741</v>
      </c>
      <c r="O67" s="19">
        <f t="shared" si="26"/>
        <v>1.6179453525832239</v>
      </c>
      <c r="P67" s="19">
        <f t="shared" si="26"/>
        <v>2.5032812313566399</v>
      </c>
      <c r="Q67" s="19">
        <f t="shared" si="26"/>
        <v>0.61925784512587989</v>
      </c>
      <c r="R67" s="19">
        <f t="shared" si="26"/>
        <v>5.2105953943443497</v>
      </c>
      <c r="S67" s="19">
        <f t="shared" si="26"/>
        <v>0.9151652547428708</v>
      </c>
      <c r="T67" s="19">
        <f t="shared" si="26"/>
        <v>2.4257248538360581</v>
      </c>
      <c r="U67" s="19">
        <f t="shared" si="26"/>
        <v>0.16585133039016825</v>
      </c>
      <c r="V67" s="39">
        <f t="shared" si="26"/>
        <v>0</v>
      </c>
    </row>
    <row r="68" spans="1:22" ht="30" x14ac:dyDescent="0.25">
      <c r="A68" s="75" t="s">
        <v>57</v>
      </c>
      <c r="B68" s="83">
        <f t="shared" si="0"/>
        <v>100</v>
      </c>
      <c r="C68" s="19">
        <f t="shared" ref="C68:V68" si="27">(B31/$V31)*100</f>
        <v>39.20115823539431</v>
      </c>
      <c r="D68" s="19">
        <f t="shared" si="27"/>
        <v>5.8295009368080395</v>
      </c>
      <c r="E68" s="19">
        <f t="shared" si="27"/>
        <v>4.1219553738715717</v>
      </c>
      <c r="F68" s="19">
        <f t="shared" si="27"/>
        <v>3.7463805143927775</v>
      </c>
      <c r="G68" s="19">
        <f t="shared" si="27"/>
        <v>7.3999318685062168</v>
      </c>
      <c r="H68" s="19">
        <f t="shared" si="27"/>
        <v>1.9255663430420713</v>
      </c>
      <c r="I68" s="19">
        <f t="shared" si="27"/>
        <v>4.3212399931868504</v>
      </c>
      <c r="J68" s="19">
        <f t="shared" si="27"/>
        <v>3.0037472321580649</v>
      </c>
      <c r="K68" s="19">
        <f t="shared" si="27"/>
        <v>2.0277635837165726</v>
      </c>
      <c r="L68" s="80">
        <f t="shared" si="27"/>
        <v>3.5113268608414239</v>
      </c>
      <c r="M68" s="19">
        <f t="shared" si="27"/>
        <v>2.3633111905978539</v>
      </c>
      <c r="N68" s="19">
        <f t="shared" si="27"/>
        <v>3.9294839039345932</v>
      </c>
      <c r="O68" s="19">
        <f t="shared" si="27"/>
        <v>2.0464997445068982</v>
      </c>
      <c r="P68" s="19">
        <f t="shared" si="27"/>
        <v>2.1052631578947367</v>
      </c>
      <c r="Q68" s="19">
        <f t="shared" si="27"/>
        <v>1.0109010390052802</v>
      </c>
      <c r="R68" s="19">
        <f t="shared" si="27"/>
        <v>5.6319196048373357</v>
      </c>
      <c r="S68" s="19">
        <f t="shared" si="27"/>
        <v>2.4186680292965423</v>
      </c>
      <c r="T68" s="19">
        <f t="shared" si="27"/>
        <v>4.1551694770907854</v>
      </c>
      <c r="U68" s="19">
        <f t="shared" si="27"/>
        <v>0.54505195026400954</v>
      </c>
      <c r="V68" s="39">
        <f t="shared" si="27"/>
        <v>0.70686424799863734</v>
      </c>
    </row>
    <row r="69" spans="1:22" x14ac:dyDescent="0.25">
      <c r="A69" s="74" t="s">
        <v>58</v>
      </c>
      <c r="B69" s="83">
        <f t="shared" si="0"/>
        <v>100</v>
      </c>
      <c r="C69" s="19">
        <f t="shared" ref="C69:V69" si="28">(B32/$V32)*100</f>
        <v>34.162794556920019</v>
      </c>
      <c r="D69" s="19">
        <f t="shared" si="28"/>
        <v>8.9503816793893129</v>
      </c>
      <c r="E69" s="19">
        <f t="shared" si="28"/>
        <v>2.9057417855957515</v>
      </c>
      <c r="F69" s="19">
        <f t="shared" si="28"/>
        <v>2.2660139395950885</v>
      </c>
      <c r="G69" s="19">
        <f t="shared" si="28"/>
        <v>9.4805841354132081</v>
      </c>
      <c r="H69" s="19">
        <f t="shared" si="28"/>
        <v>2.4394291403916366</v>
      </c>
      <c r="I69" s="19">
        <f t="shared" si="28"/>
        <v>2.0536010620643879</v>
      </c>
      <c r="J69" s="19">
        <f t="shared" si="28"/>
        <v>2.2278460006637903</v>
      </c>
      <c r="K69" s="19">
        <f t="shared" si="28"/>
        <v>1.7507467640225687</v>
      </c>
      <c r="L69" s="80">
        <f t="shared" si="28"/>
        <v>4.3967806173249251</v>
      </c>
      <c r="M69" s="19">
        <f t="shared" si="28"/>
        <v>3.0841354132094256</v>
      </c>
      <c r="N69" s="19">
        <f t="shared" si="28"/>
        <v>5.7957185529372719</v>
      </c>
      <c r="O69" s="19">
        <f t="shared" si="28"/>
        <v>2.858446730833057</v>
      </c>
      <c r="P69" s="19">
        <f t="shared" si="28"/>
        <v>3.399435778294059</v>
      </c>
      <c r="Q69" s="19">
        <f t="shared" si="28"/>
        <v>1.0695320278791902</v>
      </c>
      <c r="R69" s="19">
        <f t="shared" si="28"/>
        <v>8.6500165947560568</v>
      </c>
      <c r="S69" s="19">
        <f t="shared" si="28"/>
        <v>0.84135413209425836</v>
      </c>
      <c r="T69" s="19">
        <f t="shared" si="28"/>
        <v>3.0285429804181878</v>
      </c>
      <c r="U69" s="19">
        <f t="shared" si="28"/>
        <v>0.63889810819780946</v>
      </c>
      <c r="V69" s="39">
        <f t="shared" si="28"/>
        <v>0</v>
      </c>
    </row>
    <row r="70" spans="1:22" x14ac:dyDescent="0.25">
      <c r="A70" s="74" t="s">
        <v>59</v>
      </c>
      <c r="B70" s="83">
        <f t="shared" si="0"/>
        <v>100</v>
      </c>
      <c r="C70" s="19">
        <f t="shared" ref="C70:V70" si="29">(B33/$V33)*100</f>
        <v>30.015093363232566</v>
      </c>
      <c r="D70" s="19">
        <f t="shared" si="29"/>
        <v>9.3531415757471219</v>
      </c>
      <c r="E70" s="19">
        <f t="shared" si="29"/>
        <v>3.6211134589676139</v>
      </c>
      <c r="F70" s="19">
        <f t="shared" si="29"/>
        <v>2.8345336150761136</v>
      </c>
      <c r="G70" s="19">
        <f t="shared" si="29"/>
        <v>9.7106386648842129</v>
      </c>
      <c r="H70" s="19">
        <f t="shared" si="29"/>
        <v>3.3701323903574969</v>
      </c>
      <c r="I70" s="19">
        <f t="shared" si="29"/>
        <v>2.9095691922894478</v>
      </c>
      <c r="J70" s="19">
        <f t="shared" si="29"/>
        <v>2.3291215662598646</v>
      </c>
      <c r="K70" s="19">
        <f t="shared" si="29"/>
        <v>2.6840312216999438</v>
      </c>
      <c r="L70" s="80">
        <f t="shared" si="29"/>
        <v>5.0614515503040236</v>
      </c>
      <c r="M70" s="19">
        <f t="shared" si="29"/>
        <v>2.8824011384708266</v>
      </c>
      <c r="N70" s="19">
        <f t="shared" si="29"/>
        <v>4.5952822458924487</v>
      </c>
      <c r="O70" s="19">
        <f t="shared" si="29"/>
        <v>3.7034800983224798</v>
      </c>
      <c r="P70" s="19">
        <f t="shared" si="29"/>
        <v>3.0380783992410194</v>
      </c>
      <c r="Q70" s="19">
        <f t="shared" si="29"/>
        <v>1.1997067575143385</v>
      </c>
      <c r="R70" s="19">
        <f t="shared" si="29"/>
        <v>7.5734184311527022</v>
      </c>
      <c r="S70" s="19">
        <f t="shared" si="29"/>
        <v>0.94355082151019887</v>
      </c>
      <c r="T70" s="19">
        <f t="shared" si="29"/>
        <v>3.4593988529043949</v>
      </c>
      <c r="U70" s="19">
        <f t="shared" si="29"/>
        <v>0.71715037302169138</v>
      </c>
      <c r="V70" s="39">
        <f t="shared" si="29"/>
        <v>0</v>
      </c>
    </row>
    <row r="71" spans="1:22" ht="30" x14ac:dyDescent="0.25">
      <c r="A71" s="75" t="s">
        <v>60</v>
      </c>
      <c r="B71" s="83">
        <f t="shared" si="0"/>
        <v>100</v>
      </c>
      <c r="C71" s="19">
        <f t="shared" ref="C71:V71" si="30">(B34/$V34)*100</f>
        <v>49.104618284637134</v>
      </c>
      <c r="D71" s="19">
        <f t="shared" si="30"/>
        <v>6.2849513038014448</v>
      </c>
      <c r="E71" s="19">
        <f t="shared" si="30"/>
        <v>2.3185673892554193</v>
      </c>
      <c r="F71" s="19">
        <f t="shared" si="30"/>
        <v>2.7866792334275843</v>
      </c>
      <c r="G71" s="19">
        <f t="shared" si="30"/>
        <v>8.2956330505812144</v>
      </c>
      <c r="H71" s="19">
        <f t="shared" si="30"/>
        <v>2.5353440150801134</v>
      </c>
      <c r="I71" s="19">
        <f t="shared" si="30"/>
        <v>1.9352811812755264</v>
      </c>
      <c r="J71" s="19">
        <f t="shared" si="30"/>
        <v>1.3980521520578071</v>
      </c>
      <c r="K71" s="19">
        <f t="shared" si="30"/>
        <v>1.5771284951303803</v>
      </c>
      <c r="L71" s="80">
        <f t="shared" si="30"/>
        <v>3.1338360037700284</v>
      </c>
      <c r="M71" s="19">
        <f t="shared" si="30"/>
        <v>1.8363179390512094</v>
      </c>
      <c r="N71" s="19">
        <f t="shared" si="30"/>
        <v>4.1548853283066292</v>
      </c>
      <c r="O71" s="19">
        <f t="shared" si="30"/>
        <v>2.3594093622368835</v>
      </c>
      <c r="P71" s="19">
        <f t="shared" si="30"/>
        <v>2.4049638705623622</v>
      </c>
      <c r="Q71" s="19">
        <f t="shared" si="30"/>
        <v>0.85453974238140118</v>
      </c>
      <c r="R71" s="19">
        <f t="shared" si="30"/>
        <v>5.0958215519949732</v>
      </c>
      <c r="S71" s="19">
        <f t="shared" si="30"/>
        <v>0.92522777254162736</v>
      </c>
      <c r="T71" s="19">
        <f t="shared" si="30"/>
        <v>2.750549795790135</v>
      </c>
      <c r="U71" s="19">
        <f t="shared" si="30"/>
        <v>0.24505183788878418</v>
      </c>
      <c r="V71" s="39">
        <f t="shared" si="30"/>
        <v>0</v>
      </c>
    </row>
    <row r="72" spans="1:22" x14ac:dyDescent="0.25">
      <c r="A72" s="76" t="s">
        <v>61</v>
      </c>
      <c r="B72" s="84">
        <f t="shared" si="0"/>
        <v>100</v>
      </c>
      <c r="C72" s="40">
        <f t="shared" ref="C72:V72" si="31">(B35/$V35)*100</f>
        <v>29.085173501577287</v>
      </c>
      <c r="D72" s="40">
        <f t="shared" si="31"/>
        <v>5.3312302839116716</v>
      </c>
      <c r="E72" s="40">
        <f t="shared" si="31"/>
        <v>2.5552050473186116</v>
      </c>
      <c r="F72" s="40">
        <f t="shared" si="31"/>
        <v>2.586750788643533</v>
      </c>
      <c r="G72" s="40">
        <f t="shared" si="31"/>
        <v>5.3312302839116716</v>
      </c>
      <c r="H72" s="40">
        <f t="shared" si="31"/>
        <v>1.9873817034700314</v>
      </c>
      <c r="I72" s="40">
        <f t="shared" si="31"/>
        <v>0.8517350157728707</v>
      </c>
      <c r="J72" s="40">
        <f t="shared" si="31"/>
        <v>0.8517350157728707</v>
      </c>
      <c r="K72" s="40">
        <f t="shared" si="31"/>
        <v>2.9022082018927442</v>
      </c>
      <c r="L72" s="81">
        <f t="shared" si="31"/>
        <v>6.8138801261829656</v>
      </c>
      <c r="M72" s="40">
        <f t="shared" si="31"/>
        <v>4.2586750788643535</v>
      </c>
      <c r="N72" s="40">
        <f t="shared" si="31"/>
        <v>6.0883280757097795</v>
      </c>
      <c r="O72" s="40">
        <f t="shared" si="31"/>
        <v>4.1955835962145107</v>
      </c>
      <c r="P72" s="40">
        <f t="shared" si="31"/>
        <v>4.2586750788643535</v>
      </c>
      <c r="Q72" s="40">
        <f t="shared" si="31"/>
        <v>1.5772870662460567</v>
      </c>
      <c r="R72" s="40">
        <f t="shared" si="31"/>
        <v>13.753943217665615</v>
      </c>
      <c r="S72" s="40">
        <f t="shared" si="31"/>
        <v>1.38801261829653</v>
      </c>
      <c r="T72" s="40">
        <f t="shared" si="31"/>
        <v>5.8990536277602521</v>
      </c>
      <c r="U72" s="40">
        <f t="shared" si="31"/>
        <v>0.3470031545741325</v>
      </c>
      <c r="V72" s="41">
        <f t="shared" si="31"/>
        <v>0</v>
      </c>
    </row>
  </sheetData>
  <printOptions gridLines="1"/>
  <pageMargins left="0" right="0" top="0" bottom="0" header="0.51181102362204722" footer="0.74803149606299213"/>
  <pageSetup paperSize="9" scale="80" orientation="landscape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B883C-F3D5-4134-9512-8D1F2D62868B}">
  <sheetPr>
    <tabColor theme="3" tint="0.39997558519241921"/>
  </sheetPr>
  <dimension ref="A1:N37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34.140625" style="7" customWidth="1"/>
    <col min="2" max="3" width="7" style="7" customWidth="1"/>
    <col min="4" max="11" width="9.140625" style="7"/>
    <col min="12" max="12" width="41.7109375" style="6" customWidth="1"/>
    <col min="13" max="14" width="20.5703125" style="7" customWidth="1"/>
    <col min="15" max="16384" width="9.140625" style="7"/>
  </cols>
  <sheetData>
    <row r="1" spans="1:14" ht="18.75" x14ac:dyDescent="0.3">
      <c r="A1" s="8" t="s">
        <v>134</v>
      </c>
    </row>
    <row r="2" spans="1:14" x14ac:dyDescent="0.25">
      <c r="A2" s="7" t="s">
        <v>29</v>
      </c>
      <c r="C2" s="45"/>
    </row>
    <row r="3" spans="1:14" x14ac:dyDescent="0.25">
      <c r="B3" s="46"/>
    </row>
    <row r="4" spans="1:14" ht="30" x14ac:dyDescent="0.25">
      <c r="L4" s="17" t="s">
        <v>62</v>
      </c>
      <c r="M4" s="54" t="s">
        <v>132</v>
      </c>
      <c r="N4" s="54" t="s">
        <v>133</v>
      </c>
    </row>
    <row r="5" spans="1:14" x14ac:dyDescent="0.25">
      <c r="L5" s="85" t="s">
        <v>44</v>
      </c>
      <c r="M5" s="65">
        <v>18.399999999999999</v>
      </c>
      <c r="N5" s="66">
        <f t="shared" ref="N5:N35" si="0">(M5/$M$35)*100</f>
        <v>0.20234900804997139</v>
      </c>
    </row>
    <row r="6" spans="1:14" x14ac:dyDescent="0.25">
      <c r="L6" s="86" t="s">
        <v>61</v>
      </c>
      <c r="M6" s="12">
        <v>21.6</v>
      </c>
      <c r="N6" s="67">
        <f t="shared" si="0"/>
        <v>0.23754013988474904</v>
      </c>
    </row>
    <row r="7" spans="1:14" x14ac:dyDescent="0.25">
      <c r="L7" s="86" t="s">
        <v>36</v>
      </c>
      <c r="M7" s="12">
        <v>28.7</v>
      </c>
      <c r="N7" s="67">
        <f t="shared" si="0"/>
        <v>0.31562046364316187</v>
      </c>
    </row>
    <row r="8" spans="1:14" x14ac:dyDescent="0.25">
      <c r="L8" s="86" t="s">
        <v>34</v>
      </c>
      <c r="M8" s="12">
        <v>30.3</v>
      </c>
      <c r="N8" s="67">
        <f t="shared" si="0"/>
        <v>0.33321602956055074</v>
      </c>
    </row>
    <row r="9" spans="1:14" x14ac:dyDescent="0.25">
      <c r="L9" s="86" t="s">
        <v>40</v>
      </c>
      <c r="M9" s="12">
        <v>33.200000000000003</v>
      </c>
      <c r="N9" s="67">
        <f t="shared" si="0"/>
        <v>0.36510799278581796</v>
      </c>
    </row>
    <row r="10" spans="1:14" ht="30" x14ac:dyDescent="0.25">
      <c r="L10" s="86" t="s">
        <v>118</v>
      </c>
      <c r="M10" s="12">
        <v>86.4</v>
      </c>
      <c r="N10" s="67">
        <f t="shared" si="0"/>
        <v>0.95016055953899614</v>
      </c>
    </row>
    <row r="11" spans="1:14" x14ac:dyDescent="0.25">
      <c r="L11" s="86" t="s">
        <v>42</v>
      </c>
      <c r="M11" s="12">
        <v>86.9</v>
      </c>
      <c r="N11" s="67">
        <f t="shared" si="0"/>
        <v>0.95565917388818011</v>
      </c>
    </row>
    <row r="12" spans="1:14" x14ac:dyDescent="0.25">
      <c r="L12" s="86" t="s">
        <v>50</v>
      </c>
      <c r="M12" s="12">
        <v>115.7</v>
      </c>
      <c r="N12" s="67">
        <f t="shared" si="0"/>
        <v>1.2723793604011788</v>
      </c>
    </row>
    <row r="13" spans="1:14" x14ac:dyDescent="0.25">
      <c r="L13" s="86" t="s">
        <v>53</v>
      </c>
      <c r="M13" s="12">
        <v>123.4</v>
      </c>
      <c r="N13" s="67">
        <f t="shared" si="0"/>
        <v>1.3570580213786125</v>
      </c>
    </row>
    <row r="14" spans="1:14" x14ac:dyDescent="0.25">
      <c r="L14" s="35" t="s">
        <v>119</v>
      </c>
      <c r="M14" s="12">
        <v>136.19999999999999</v>
      </c>
      <c r="N14" s="67">
        <f t="shared" si="0"/>
        <v>1.4978225487177228</v>
      </c>
    </row>
    <row r="15" spans="1:14" x14ac:dyDescent="0.25">
      <c r="L15" s="86" t="s">
        <v>35</v>
      </c>
      <c r="M15" s="12">
        <v>164.5</v>
      </c>
      <c r="N15" s="67">
        <f t="shared" si="0"/>
        <v>1.8090441208815378</v>
      </c>
    </row>
    <row r="16" spans="1:14" ht="30" x14ac:dyDescent="0.25">
      <c r="L16" s="86" t="s">
        <v>135</v>
      </c>
      <c r="M16" s="12">
        <v>176.3</v>
      </c>
      <c r="N16" s="67">
        <f t="shared" si="0"/>
        <v>1.9388114195222805</v>
      </c>
    </row>
    <row r="17" spans="12:14" x14ac:dyDescent="0.25">
      <c r="L17" s="86" t="s">
        <v>51</v>
      </c>
      <c r="M17" s="12">
        <v>178.2</v>
      </c>
      <c r="N17" s="67">
        <f t="shared" si="0"/>
        <v>1.9597061540491794</v>
      </c>
    </row>
    <row r="18" spans="12:14" x14ac:dyDescent="0.25">
      <c r="L18" s="86" t="s">
        <v>38</v>
      </c>
      <c r="M18" s="12">
        <v>193.8</v>
      </c>
      <c r="N18" s="67">
        <f t="shared" si="0"/>
        <v>2.1312629217437209</v>
      </c>
    </row>
    <row r="19" spans="12:14" ht="30" x14ac:dyDescent="0.25">
      <c r="L19" s="86" t="s">
        <v>63</v>
      </c>
      <c r="M19" s="12">
        <v>199.5</v>
      </c>
      <c r="N19" s="67">
        <f t="shared" si="0"/>
        <v>2.193947125324418</v>
      </c>
    </row>
    <row r="20" spans="12:14" x14ac:dyDescent="0.25">
      <c r="L20" s="86" t="s">
        <v>52</v>
      </c>
      <c r="M20" s="12">
        <v>237.1</v>
      </c>
      <c r="N20" s="67">
        <f t="shared" si="0"/>
        <v>2.6074429243830552</v>
      </c>
    </row>
    <row r="21" spans="12:14" x14ac:dyDescent="0.25">
      <c r="L21" s="86" t="s">
        <v>37</v>
      </c>
      <c r="M21" s="12">
        <v>285.89999999999998</v>
      </c>
      <c r="N21" s="67">
        <f t="shared" si="0"/>
        <v>3.144107684863414</v>
      </c>
    </row>
    <row r="22" spans="12:14" x14ac:dyDescent="0.25">
      <c r="L22" s="86" t="s">
        <v>43</v>
      </c>
      <c r="M22" s="12">
        <v>286.60000000000002</v>
      </c>
      <c r="N22" s="67">
        <f t="shared" si="0"/>
        <v>3.1518057449522718</v>
      </c>
    </row>
    <row r="23" spans="12:14" x14ac:dyDescent="0.25">
      <c r="L23" s="86" t="s">
        <v>46</v>
      </c>
      <c r="M23" s="12">
        <v>303.3</v>
      </c>
      <c r="N23" s="67">
        <f t="shared" si="0"/>
        <v>3.3354594642150173</v>
      </c>
    </row>
    <row r="24" spans="12:14" x14ac:dyDescent="0.25">
      <c r="L24" s="86" t="s">
        <v>39</v>
      </c>
      <c r="M24" s="12">
        <v>306.7</v>
      </c>
      <c r="N24" s="67">
        <f t="shared" si="0"/>
        <v>3.3728500417894685</v>
      </c>
    </row>
    <row r="25" spans="12:14" x14ac:dyDescent="0.25">
      <c r="L25" s="86" t="s">
        <v>56</v>
      </c>
      <c r="M25" s="12">
        <v>311.89999999999998</v>
      </c>
      <c r="N25" s="67">
        <f t="shared" si="0"/>
        <v>3.4300356310209819</v>
      </c>
    </row>
    <row r="26" spans="12:14" x14ac:dyDescent="0.25">
      <c r="L26" s="86" t="s">
        <v>49</v>
      </c>
      <c r="M26" s="12">
        <v>336.6</v>
      </c>
      <c r="N26" s="67">
        <f t="shared" si="0"/>
        <v>3.7016671798706726</v>
      </c>
    </row>
    <row r="27" spans="12:14" ht="30" x14ac:dyDescent="0.25">
      <c r="L27" s="86" t="s">
        <v>66</v>
      </c>
      <c r="M27" s="12">
        <v>412.3</v>
      </c>
      <c r="N27" s="67">
        <f t="shared" si="0"/>
        <v>4.5341573923371303</v>
      </c>
    </row>
    <row r="28" spans="12:14" x14ac:dyDescent="0.25">
      <c r="L28" s="86" t="s">
        <v>33</v>
      </c>
      <c r="M28" s="12">
        <v>421.1</v>
      </c>
      <c r="N28" s="67">
        <f t="shared" si="0"/>
        <v>4.6309330048827695</v>
      </c>
    </row>
    <row r="29" spans="12:14" ht="30" x14ac:dyDescent="0.25">
      <c r="L29" s="86" t="s">
        <v>67</v>
      </c>
      <c r="M29" s="12">
        <v>442.3</v>
      </c>
      <c r="N29" s="67">
        <f t="shared" si="0"/>
        <v>4.8640742532881713</v>
      </c>
    </row>
    <row r="30" spans="12:14" x14ac:dyDescent="0.25">
      <c r="L30" s="86" t="s">
        <v>58</v>
      </c>
      <c r="M30" s="12">
        <v>529.9</v>
      </c>
      <c r="N30" s="67">
        <f t="shared" si="0"/>
        <v>5.8274314872652084</v>
      </c>
    </row>
    <row r="31" spans="12:14" ht="30" x14ac:dyDescent="0.25">
      <c r="L31" s="86" t="s">
        <v>64</v>
      </c>
      <c r="M31" s="12">
        <v>611.4</v>
      </c>
      <c r="N31" s="67">
        <f t="shared" si="0"/>
        <v>6.723705626182201</v>
      </c>
    </row>
    <row r="32" spans="12:14" x14ac:dyDescent="0.25">
      <c r="L32" s="86" t="s">
        <v>47</v>
      </c>
      <c r="M32" s="12">
        <v>675.1</v>
      </c>
      <c r="N32" s="67">
        <f t="shared" si="0"/>
        <v>7.4242290942682434</v>
      </c>
    </row>
    <row r="33" spans="12:14" x14ac:dyDescent="0.25">
      <c r="L33" s="86" t="s">
        <v>54</v>
      </c>
      <c r="M33" s="12">
        <v>1166.3</v>
      </c>
      <c r="N33" s="67">
        <f t="shared" si="0"/>
        <v>12.826067830906609</v>
      </c>
    </row>
    <row r="34" spans="12:14" x14ac:dyDescent="0.25">
      <c r="L34" s="86" t="s">
        <v>59</v>
      </c>
      <c r="M34" s="12">
        <v>1173.7</v>
      </c>
      <c r="N34" s="67">
        <f t="shared" si="0"/>
        <v>12.907447323274535</v>
      </c>
    </row>
    <row r="35" spans="12:14" x14ac:dyDescent="0.25">
      <c r="L35" s="98" t="s">
        <v>30</v>
      </c>
      <c r="M35" s="99">
        <v>9093.2000000000007</v>
      </c>
      <c r="N35" s="100">
        <f t="shared" si="0"/>
        <v>100</v>
      </c>
    </row>
    <row r="37" spans="12:14" x14ac:dyDescent="0.25">
      <c r="M37" s="9"/>
    </row>
  </sheetData>
  <sortState xmlns:xlrd2="http://schemas.microsoft.com/office/spreadsheetml/2017/richdata2" ref="L5:N35">
    <sortCondition ref="M5:M35"/>
  </sortState>
  <printOptions gridLines="1"/>
  <pageMargins left="0" right="0" top="0" bottom="0" header="0.51181102362204722" footer="0.74803149606299213"/>
  <pageSetup paperSize="9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5ABC1-1AAC-46F4-A26F-44E0A3FF2CE0}">
  <sheetPr>
    <tabColor theme="3" tint="-0.249977111117893"/>
  </sheetPr>
  <dimension ref="A1:Y72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41.7109375" style="7" customWidth="1"/>
    <col min="2" max="24" width="7.140625" style="7" customWidth="1"/>
    <col min="25" max="26" width="9.140625" style="7" customWidth="1"/>
    <col min="27" max="16384" width="9.140625" style="7"/>
  </cols>
  <sheetData>
    <row r="1" spans="1:24" ht="18.75" x14ac:dyDescent="0.3">
      <c r="A1" s="8" t="s">
        <v>136</v>
      </c>
    </row>
    <row r="2" spans="1:24" x14ac:dyDescent="0.25">
      <c r="A2" s="7" t="s">
        <v>29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4" spans="1:24" x14ac:dyDescent="0.25">
      <c r="A4" s="4" t="s">
        <v>62</v>
      </c>
      <c r="B4" s="90">
        <v>2000</v>
      </c>
      <c r="C4" s="90">
        <v>2001</v>
      </c>
      <c r="D4" s="90">
        <v>2002</v>
      </c>
      <c r="E4" s="90">
        <v>2003</v>
      </c>
      <c r="F4" s="90">
        <v>2004</v>
      </c>
      <c r="G4" s="90">
        <v>2005</v>
      </c>
      <c r="H4" s="90">
        <v>2006</v>
      </c>
      <c r="I4" s="90">
        <v>2007</v>
      </c>
      <c r="J4" s="90">
        <v>2008</v>
      </c>
      <c r="K4" s="90">
        <v>2009</v>
      </c>
      <c r="L4" s="90">
        <v>2010</v>
      </c>
      <c r="M4" s="90">
        <v>2011</v>
      </c>
      <c r="N4" s="90">
        <v>2012</v>
      </c>
      <c r="O4" s="90">
        <v>2013</v>
      </c>
      <c r="P4" s="90">
        <v>2014</v>
      </c>
      <c r="Q4" s="90">
        <v>2015</v>
      </c>
      <c r="R4" s="90">
        <v>2016</v>
      </c>
      <c r="S4" s="90">
        <v>2017</v>
      </c>
      <c r="T4" s="90">
        <v>2018</v>
      </c>
      <c r="U4" s="95">
        <v>2019</v>
      </c>
      <c r="V4" s="95">
        <v>2020</v>
      </c>
      <c r="W4" s="101">
        <v>2021</v>
      </c>
      <c r="X4" s="90">
        <v>2022</v>
      </c>
    </row>
    <row r="5" spans="1:24" x14ac:dyDescent="0.25">
      <c r="A5" s="35" t="s">
        <v>30</v>
      </c>
      <c r="B5" s="1">
        <v>4443.1000000000004</v>
      </c>
      <c r="C5" s="1">
        <v>4763.1000000000004</v>
      </c>
      <c r="D5" s="1">
        <v>4828.2</v>
      </c>
      <c r="E5" s="1">
        <v>4970.3</v>
      </c>
      <c r="F5" s="1">
        <v>5099.5</v>
      </c>
      <c r="G5" s="1">
        <v>5390.7</v>
      </c>
      <c r="H5" s="1">
        <v>5565.4</v>
      </c>
      <c r="I5" s="1">
        <v>6055</v>
      </c>
      <c r="J5" s="1">
        <v>6457</v>
      </c>
      <c r="K5" s="1">
        <v>5854.3</v>
      </c>
      <c r="L5" s="1">
        <v>6136.1</v>
      </c>
      <c r="M5" s="1">
        <v>6586.4</v>
      </c>
      <c r="N5" s="1">
        <v>6559</v>
      </c>
      <c r="O5" s="1">
        <v>6574.2</v>
      </c>
      <c r="P5" s="1">
        <v>6739.7</v>
      </c>
      <c r="Q5" s="1">
        <v>6859</v>
      </c>
      <c r="R5" s="1">
        <v>6977.9</v>
      </c>
      <c r="S5" s="1">
        <v>7337.7</v>
      </c>
      <c r="T5" s="1">
        <v>7614.3</v>
      </c>
      <c r="U5" s="1">
        <v>7776.2</v>
      </c>
      <c r="V5" s="1">
        <v>7692.6</v>
      </c>
      <c r="W5" s="21">
        <v>8135.4</v>
      </c>
      <c r="X5" s="33">
        <v>9093.2000000000007</v>
      </c>
    </row>
    <row r="6" spans="1:24" x14ac:dyDescent="0.25">
      <c r="A6" s="35" t="s">
        <v>119</v>
      </c>
      <c r="B6" s="1">
        <v>113.6</v>
      </c>
      <c r="C6" s="1">
        <v>121.1</v>
      </c>
      <c r="D6" s="1">
        <v>122.2</v>
      </c>
      <c r="E6" s="1">
        <v>106.6</v>
      </c>
      <c r="F6" s="1">
        <v>122.1</v>
      </c>
      <c r="G6" s="1">
        <v>108.2</v>
      </c>
      <c r="H6" s="1">
        <v>83.4</v>
      </c>
      <c r="I6" s="1">
        <v>118.7</v>
      </c>
      <c r="J6" s="1">
        <v>92.3</v>
      </c>
      <c r="K6" s="1">
        <v>108.8</v>
      </c>
      <c r="L6" s="1">
        <v>111.1</v>
      </c>
      <c r="M6" s="1">
        <v>85</v>
      </c>
      <c r="N6" s="1">
        <v>87.2</v>
      </c>
      <c r="O6" s="1">
        <v>80.8</v>
      </c>
      <c r="P6" s="1">
        <v>94.3</v>
      </c>
      <c r="Q6" s="1">
        <v>69.400000000000006</v>
      </c>
      <c r="R6" s="1">
        <v>76.3</v>
      </c>
      <c r="S6" s="1">
        <v>87.6</v>
      </c>
      <c r="T6" s="1">
        <v>88.7</v>
      </c>
      <c r="U6" s="1">
        <v>104.8</v>
      </c>
      <c r="V6" s="1">
        <v>122.7</v>
      </c>
      <c r="W6" s="1">
        <v>117.7</v>
      </c>
      <c r="X6" s="33">
        <v>136.19999999999999</v>
      </c>
    </row>
    <row r="7" spans="1:24" x14ac:dyDescent="0.25">
      <c r="A7" s="35" t="s">
        <v>33</v>
      </c>
      <c r="B7" s="1">
        <v>236.7</v>
      </c>
      <c r="C7" s="1">
        <v>219.9</v>
      </c>
      <c r="D7" s="1">
        <v>227.5</v>
      </c>
      <c r="E7" s="1">
        <v>220.1</v>
      </c>
      <c r="F7" s="1">
        <v>209</v>
      </c>
      <c r="G7" s="1">
        <v>198.7</v>
      </c>
      <c r="H7" s="1">
        <v>205.2</v>
      </c>
      <c r="I7" s="1">
        <v>282.39999999999998</v>
      </c>
      <c r="J7" s="1">
        <v>276.8</v>
      </c>
      <c r="K7" s="1">
        <v>238.8</v>
      </c>
      <c r="L7" s="1">
        <v>262</v>
      </c>
      <c r="M7" s="1">
        <v>279.60000000000002</v>
      </c>
      <c r="N7" s="1">
        <v>270.2</v>
      </c>
      <c r="O7" s="1">
        <v>292.2</v>
      </c>
      <c r="P7" s="1">
        <v>304.5</v>
      </c>
      <c r="Q7" s="1">
        <v>300.60000000000002</v>
      </c>
      <c r="R7" s="1">
        <v>314.7</v>
      </c>
      <c r="S7" s="1">
        <v>340</v>
      </c>
      <c r="T7" s="1">
        <v>380.9</v>
      </c>
      <c r="U7" s="1">
        <v>359.6</v>
      </c>
      <c r="V7" s="1">
        <v>354.2</v>
      </c>
      <c r="W7" s="1">
        <v>383</v>
      </c>
      <c r="X7" s="33">
        <v>421.1</v>
      </c>
    </row>
    <row r="8" spans="1:24" x14ac:dyDescent="0.25">
      <c r="A8" s="35" t="s">
        <v>34</v>
      </c>
      <c r="B8" s="1">
        <v>17.100000000000001</v>
      </c>
      <c r="C8" s="1">
        <v>34.9</v>
      </c>
      <c r="D8" s="1">
        <v>37.799999999999997</v>
      </c>
      <c r="E8" s="1">
        <v>50.6</v>
      </c>
      <c r="F8" s="1">
        <v>43.7</v>
      </c>
      <c r="G8" s="1">
        <v>41.5</v>
      </c>
      <c r="H8" s="1">
        <v>63.7</v>
      </c>
      <c r="I8" s="1">
        <v>62.5</v>
      </c>
      <c r="J8" s="1">
        <v>198</v>
      </c>
      <c r="K8" s="1">
        <v>97.2</v>
      </c>
      <c r="L8" s="1">
        <v>89.6</v>
      </c>
      <c r="M8" s="1">
        <v>36.6</v>
      </c>
      <c r="N8" s="1">
        <v>23.1</v>
      </c>
      <c r="O8" s="1">
        <v>30.2</v>
      </c>
      <c r="P8" s="1">
        <v>40.6</v>
      </c>
      <c r="Q8" s="1">
        <v>52.3</v>
      </c>
      <c r="R8" s="1">
        <v>35.6</v>
      </c>
      <c r="S8" s="1">
        <v>46</v>
      </c>
      <c r="T8" s="1">
        <v>49.1</v>
      </c>
      <c r="U8" s="1">
        <v>34.5</v>
      </c>
      <c r="V8" s="1">
        <v>45</v>
      </c>
      <c r="W8" s="1">
        <v>19.3</v>
      </c>
      <c r="X8" s="33">
        <v>30.3</v>
      </c>
    </row>
    <row r="9" spans="1:24" x14ac:dyDescent="0.25">
      <c r="A9" s="35" t="s">
        <v>35</v>
      </c>
      <c r="B9" s="1">
        <v>85.5</v>
      </c>
      <c r="C9" s="1">
        <v>109.7</v>
      </c>
      <c r="D9" s="1">
        <v>111.1</v>
      </c>
      <c r="E9" s="1">
        <v>97.5</v>
      </c>
      <c r="F9" s="1">
        <v>92</v>
      </c>
      <c r="G9" s="1">
        <v>96.4</v>
      </c>
      <c r="H9" s="1">
        <v>101.1</v>
      </c>
      <c r="I9" s="1">
        <v>97.5</v>
      </c>
      <c r="J9" s="1">
        <v>126.9</v>
      </c>
      <c r="K9" s="1">
        <v>97.3</v>
      </c>
      <c r="L9" s="1">
        <v>104.3</v>
      </c>
      <c r="M9" s="1">
        <v>131.69999999999999</v>
      </c>
      <c r="N9" s="1">
        <v>138.6</v>
      </c>
      <c r="O9" s="1">
        <v>86.4</v>
      </c>
      <c r="P9" s="1">
        <v>80.2</v>
      </c>
      <c r="Q9" s="1">
        <v>103.8</v>
      </c>
      <c r="R9" s="1">
        <v>112.7</v>
      </c>
      <c r="S9" s="1">
        <v>143.6</v>
      </c>
      <c r="T9" s="1">
        <v>122.9</v>
      </c>
      <c r="U9" s="1">
        <v>136.19999999999999</v>
      </c>
      <c r="V9" s="1">
        <v>147.4</v>
      </c>
      <c r="W9" s="1">
        <v>148</v>
      </c>
      <c r="X9" s="33">
        <v>164.5</v>
      </c>
    </row>
    <row r="10" spans="1:24" x14ac:dyDescent="0.25">
      <c r="A10" s="35" t="s">
        <v>36</v>
      </c>
      <c r="B10" s="1">
        <v>51</v>
      </c>
      <c r="C10" s="1">
        <v>51.4</v>
      </c>
      <c r="D10" s="1">
        <v>51.1</v>
      </c>
      <c r="E10" s="1">
        <v>46.4</v>
      </c>
      <c r="F10" s="1">
        <v>46.3</v>
      </c>
      <c r="G10" s="1">
        <v>53.5</v>
      </c>
      <c r="H10" s="1">
        <v>53.1</v>
      </c>
      <c r="I10" s="1">
        <v>50.5</v>
      </c>
      <c r="J10" s="1">
        <v>47</v>
      </c>
      <c r="K10" s="1">
        <v>44.9</v>
      </c>
      <c r="L10" s="1">
        <v>37.4</v>
      </c>
      <c r="M10" s="1">
        <v>42.3</v>
      </c>
      <c r="N10" s="1">
        <v>36</v>
      </c>
      <c r="O10" s="1">
        <v>35.799999999999997</v>
      </c>
      <c r="P10" s="1">
        <v>36</v>
      </c>
      <c r="Q10" s="1">
        <v>34.9</v>
      </c>
      <c r="R10" s="1">
        <v>34.799999999999997</v>
      </c>
      <c r="S10" s="1">
        <v>30.7</v>
      </c>
      <c r="T10" s="1">
        <v>32</v>
      </c>
      <c r="U10" s="1">
        <v>31.9</v>
      </c>
      <c r="V10" s="1">
        <v>25.2</v>
      </c>
      <c r="W10" s="1">
        <v>29.3</v>
      </c>
      <c r="X10" s="33">
        <v>28.7</v>
      </c>
    </row>
    <row r="11" spans="1:24" x14ac:dyDescent="0.25">
      <c r="A11" s="35" t="s">
        <v>37</v>
      </c>
      <c r="B11" s="1">
        <v>105.7</v>
      </c>
      <c r="C11" s="1">
        <v>109.2</v>
      </c>
      <c r="D11" s="1">
        <v>112.4</v>
      </c>
      <c r="E11" s="1">
        <v>118.9</v>
      </c>
      <c r="F11" s="1">
        <v>119</v>
      </c>
      <c r="G11" s="1">
        <v>97</v>
      </c>
      <c r="H11" s="1">
        <v>122.5</v>
      </c>
      <c r="I11" s="1">
        <v>131</v>
      </c>
      <c r="J11" s="1">
        <v>89.6</v>
      </c>
      <c r="K11" s="1">
        <v>79.2</v>
      </c>
      <c r="L11" s="1">
        <v>105.7</v>
      </c>
      <c r="M11" s="1">
        <v>113.1</v>
      </c>
      <c r="N11" s="1">
        <v>96.1</v>
      </c>
      <c r="O11" s="1">
        <v>84.9</v>
      </c>
      <c r="P11" s="1">
        <v>75.099999999999994</v>
      </c>
      <c r="Q11" s="1">
        <v>90.3</v>
      </c>
      <c r="R11" s="1">
        <v>99.4</v>
      </c>
      <c r="S11" s="1">
        <v>104.7</v>
      </c>
      <c r="T11" s="1">
        <v>105.5</v>
      </c>
      <c r="U11" s="1">
        <v>104</v>
      </c>
      <c r="V11" s="1">
        <v>96.7</v>
      </c>
      <c r="W11" s="1">
        <v>201</v>
      </c>
      <c r="X11" s="33">
        <v>285.89999999999998</v>
      </c>
    </row>
    <row r="12" spans="1:24" x14ac:dyDescent="0.25">
      <c r="A12" s="35" t="s">
        <v>38</v>
      </c>
      <c r="B12" s="1">
        <v>260.3</v>
      </c>
      <c r="C12" s="1">
        <v>289.60000000000002</v>
      </c>
      <c r="D12" s="1">
        <v>250.3</v>
      </c>
      <c r="E12" s="1">
        <v>207.2</v>
      </c>
      <c r="F12" s="1">
        <v>175.4</v>
      </c>
      <c r="G12" s="1">
        <v>190.9</v>
      </c>
      <c r="H12" s="1">
        <v>220</v>
      </c>
      <c r="I12" s="1">
        <v>204.9</v>
      </c>
      <c r="J12" s="1">
        <v>190.5</v>
      </c>
      <c r="K12" s="1">
        <v>82.4</v>
      </c>
      <c r="L12" s="1">
        <v>96.8</v>
      </c>
      <c r="M12" s="1">
        <v>108.3</v>
      </c>
      <c r="N12" s="1">
        <v>123.3</v>
      </c>
      <c r="O12" s="1">
        <v>88.7</v>
      </c>
      <c r="P12" s="1">
        <v>123.4</v>
      </c>
      <c r="Q12" s="1">
        <v>71.900000000000006</v>
      </c>
      <c r="R12" s="1">
        <v>66.099999999999994</v>
      </c>
      <c r="S12" s="1">
        <v>115.6</v>
      </c>
      <c r="T12" s="1">
        <v>127.1</v>
      </c>
      <c r="U12" s="1">
        <v>112.1</v>
      </c>
      <c r="V12" s="1">
        <v>79.3</v>
      </c>
      <c r="W12" s="1">
        <v>76.599999999999994</v>
      </c>
      <c r="X12" s="33">
        <v>193.8</v>
      </c>
    </row>
    <row r="13" spans="1:24" x14ac:dyDescent="0.25">
      <c r="A13" s="35" t="s">
        <v>39</v>
      </c>
      <c r="B13" s="1">
        <v>83.2</v>
      </c>
      <c r="C13" s="1">
        <v>94.7</v>
      </c>
      <c r="D13" s="1">
        <v>74.900000000000006</v>
      </c>
      <c r="E13" s="1">
        <v>64.900000000000006</v>
      </c>
      <c r="F13" s="1">
        <v>106.6</v>
      </c>
      <c r="G13" s="1">
        <v>116.8</v>
      </c>
      <c r="H13" s="1">
        <v>89</v>
      </c>
      <c r="I13" s="1">
        <v>115.5</v>
      </c>
      <c r="J13" s="1">
        <v>162.9</v>
      </c>
      <c r="K13" s="1">
        <v>45.5</v>
      </c>
      <c r="L13" s="1">
        <v>115.5</v>
      </c>
      <c r="M13" s="1">
        <v>196.7</v>
      </c>
      <c r="N13" s="1">
        <v>107.6</v>
      </c>
      <c r="O13" s="1">
        <v>141</v>
      </c>
      <c r="P13" s="1">
        <v>107</v>
      </c>
      <c r="Q13" s="1">
        <v>195</v>
      </c>
      <c r="R13" s="1">
        <v>130.30000000000001</v>
      </c>
      <c r="S13" s="1">
        <v>138.30000000000001</v>
      </c>
      <c r="T13" s="1">
        <v>173.2</v>
      </c>
      <c r="U13" s="1">
        <v>195.7</v>
      </c>
      <c r="V13" s="1">
        <v>158</v>
      </c>
      <c r="W13" s="1">
        <v>212.8</v>
      </c>
      <c r="X13" s="33">
        <v>306.7</v>
      </c>
    </row>
    <row r="14" spans="1:24" x14ac:dyDescent="0.25">
      <c r="A14" s="35" t="s">
        <v>40</v>
      </c>
      <c r="B14" s="1">
        <v>34.299999999999997</v>
      </c>
      <c r="C14" s="1">
        <v>36</v>
      </c>
      <c r="D14" s="1">
        <v>29.7</v>
      </c>
      <c r="E14" s="1">
        <v>33</v>
      </c>
      <c r="F14" s="1">
        <v>37.4</v>
      </c>
      <c r="G14" s="1">
        <v>40.700000000000003</v>
      </c>
      <c r="H14" s="1">
        <v>42.9</v>
      </c>
      <c r="I14" s="1">
        <v>50.3</v>
      </c>
      <c r="J14" s="1">
        <v>40.5</v>
      </c>
      <c r="K14" s="1">
        <v>27.4</v>
      </c>
      <c r="L14" s="1">
        <v>30.2</v>
      </c>
      <c r="M14" s="1">
        <v>34.5</v>
      </c>
      <c r="N14" s="1">
        <v>36.200000000000003</v>
      </c>
      <c r="O14" s="1">
        <v>24.5</v>
      </c>
      <c r="P14" s="1">
        <v>27.7</v>
      </c>
      <c r="Q14" s="1">
        <v>30.6</v>
      </c>
      <c r="R14" s="1">
        <v>35</v>
      </c>
      <c r="S14" s="1">
        <v>42.6</v>
      </c>
      <c r="T14" s="1">
        <v>43.5</v>
      </c>
      <c r="U14" s="1">
        <v>40.200000000000003</v>
      </c>
      <c r="V14" s="1">
        <v>30.2</v>
      </c>
      <c r="W14" s="1">
        <v>30.2</v>
      </c>
      <c r="X14" s="33">
        <v>33.200000000000003</v>
      </c>
    </row>
    <row r="15" spans="1:24" ht="30" x14ac:dyDescent="0.25">
      <c r="A15" s="35" t="s">
        <v>65</v>
      </c>
      <c r="B15" s="1">
        <v>141.19999999999999</v>
      </c>
      <c r="C15" s="1">
        <v>165.4</v>
      </c>
      <c r="D15" s="1">
        <v>160.6</v>
      </c>
      <c r="E15" s="1">
        <v>166.9</v>
      </c>
      <c r="F15" s="1">
        <v>80.5</v>
      </c>
      <c r="G15" s="1">
        <v>164.9</v>
      </c>
      <c r="H15" s="1">
        <v>158.80000000000001</v>
      </c>
      <c r="I15" s="1">
        <v>158.30000000000001</v>
      </c>
      <c r="J15" s="1">
        <v>230.2</v>
      </c>
      <c r="K15" s="1">
        <v>159.9</v>
      </c>
      <c r="L15" s="1">
        <v>166.4</v>
      </c>
      <c r="M15" s="1">
        <v>191.2</v>
      </c>
      <c r="N15" s="1">
        <v>196.8</v>
      </c>
      <c r="O15" s="1">
        <v>166.2</v>
      </c>
      <c r="P15" s="1">
        <v>163.5</v>
      </c>
      <c r="Q15" s="1">
        <v>146.4</v>
      </c>
      <c r="R15" s="1">
        <v>158.5</v>
      </c>
      <c r="S15" s="1">
        <v>166.3</v>
      </c>
      <c r="T15" s="1">
        <v>162.6</v>
      </c>
      <c r="U15" s="1">
        <v>143.69999999999999</v>
      </c>
      <c r="V15" s="1">
        <v>137.30000000000001</v>
      </c>
      <c r="W15" s="1">
        <v>137.69999999999999</v>
      </c>
      <c r="X15" s="33">
        <v>176.3</v>
      </c>
    </row>
    <row r="16" spans="1:24" x14ac:dyDescent="0.25">
      <c r="A16" s="35" t="s">
        <v>42</v>
      </c>
      <c r="B16" s="1">
        <v>19.2</v>
      </c>
      <c r="C16" s="1">
        <v>17.8</v>
      </c>
      <c r="D16" s="1">
        <v>24.4</v>
      </c>
      <c r="E16" s="1">
        <v>24.9</v>
      </c>
      <c r="F16" s="1">
        <v>26</v>
      </c>
      <c r="G16" s="1">
        <v>28.7</v>
      </c>
      <c r="H16" s="1">
        <v>42.5</v>
      </c>
      <c r="I16" s="1">
        <v>51.7</v>
      </c>
      <c r="J16" s="1">
        <v>51.9</v>
      </c>
      <c r="K16" s="1">
        <v>35.5</v>
      </c>
      <c r="L16" s="1">
        <v>44.4</v>
      </c>
      <c r="M16" s="1">
        <v>45.4</v>
      </c>
      <c r="N16" s="1">
        <v>42.7</v>
      </c>
      <c r="O16" s="1">
        <v>44.1</v>
      </c>
      <c r="P16" s="1">
        <v>44.8</v>
      </c>
      <c r="Q16" s="1">
        <v>46</v>
      </c>
      <c r="R16" s="1">
        <v>53.1</v>
      </c>
      <c r="S16" s="1">
        <v>62.5</v>
      </c>
      <c r="T16" s="1">
        <v>62.6</v>
      </c>
      <c r="U16" s="1">
        <v>76.5</v>
      </c>
      <c r="V16" s="1">
        <v>80</v>
      </c>
      <c r="W16" s="1">
        <v>83.5</v>
      </c>
      <c r="X16" s="33">
        <v>86.9</v>
      </c>
    </row>
    <row r="17" spans="1:24" x14ac:dyDescent="0.25">
      <c r="A17" s="35" t="s">
        <v>43</v>
      </c>
      <c r="B17" s="1">
        <v>110.1</v>
      </c>
      <c r="C17" s="1">
        <v>118.1</v>
      </c>
      <c r="D17" s="1">
        <v>115.8</v>
      </c>
      <c r="E17" s="1">
        <v>164.2</v>
      </c>
      <c r="F17" s="1">
        <v>159.4</v>
      </c>
      <c r="G17" s="1">
        <v>183.9</v>
      </c>
      <c r="H17" s="1">
        <v>207.2</v>
      </c>
      <c r="I17" s="1">
        <v>214.4</v>
      </c>
      <c r="J17" s="1">
        <v>216.2</v>
      </c>
      <c r="K17" s="1">
        <v>148.4</v>
      </c>
      <c r="L17" s="1">
        <v>219.6</v>
      </c>
      <c r="M17" s="1">
        <v>227.4</v>
      </c>
      <c r="N17" s="1">
        <v>251.1</v>
      </c>
      <c r="O17" s="1">
        <v>179.2</v>
      </c>
      <c r="P17" s="1">
        <v>190.5</v>
      </c>
      <c r="Q17" s="1">
        <v>207.5</v>
      </c>
      <c r="R17" s="1">
        <v>206.4</v>
      </c>
      <c r="S17" s="1">
        <v>233</v>
      </c>
      <c r="T17" s="1">
        <v>286.3</v>
      </c>
      <c r="U17" s="1">
        <v>319.5</v>
      </c>
      <c r="V17" s="1">
        <v>309.5</v>
      </c>
      <c r="W17" s="1">
        <v>305.8</v>
      </c>
      <c r="X17" s="33">
        <v>286.60000000000002</v>
      </c>
    </row>
    <row r="18" spans="1:24" x14ac:dyDescent="0.25">
      <c r="A18" s="35" t="s">
        <v>44</v>
      </c>
      <c r="B18" s="1">
        <v>33.200000000000003</v>
      </c>
      <c r="C18" s="1">
        <v>13.4</v>
      </c>
      <c r="D18" s="1">
        <v>23.9</v>
      </c>
      <c r="E18" s="1">
        <v>21.3</v>
      </c>
      <c r="F18" s="1">
        <v>23.2</v>
      </c>
      <c r="G18" s="1">
        <v>27</v>
      </c>
      <c r="H18" s="1">
        <v>35.1</v>
      </c>
      <c r="I18" s="1">
        <v>40.5</v>
      </c>
      <c r="J18" s="1">
        <v>40.200000000000003</v>
      </c>
      <c r="K18" s="1">
        <v>12.6</v>
      </c>
      <c r="L18" s="1">
        <v>20</v>
      </c>
      <c r="M18" s="1">
        <v>22.6</v>
      </c>
      <c r="N18" s="1">
        <v>14.7</v>
      </c>
      <c r="O18" s="1">
        <v>16.100000000000001</v>
      </c>
      <c r="P18" s="1">
        <v>16.8</v>
      </c>
      <c r="Q18" s="1">
        <v>16</v>
      </c>
      <c r="R18" s="1">
        <v>17</v>
      </c>
      <c r="S18" s="1">
        <v>16.3</v>
      </c>
      <c r="T18" s="1">
        <v>19</v>
      </c>
      <c r="U18" s="1">
        <v>16.8</v>
      </c>
      <c r="V18" s="1">
        <v>20.6</v>
      </c>
      <c r="W18" s="1">
        <v>17.600000000000001</v>
      </c>
      <c r="X18" s="33">
        <v>18.399999999999999</v>
      </c>
    </row>
    <row r="19" spans="1:24" ht="30" x14ac:dyDescent="0.25">
      <c r="A19" s="35" t="s">
        <v>118</v>
      </c>
      <c r="B19" s="1">
        <v>109.8</v>
      </c>
      <c r="C19" s="1">
        <v>121</v>
      </c>
      <c r="D19" s="1">
        <v>98.4</v>
      </c>
      <c r="E19" s="1">
        <v>87.4</v>
      </c>
      <c r="F19" s="1">
        <v>68.099999999999994</v>
      </c>
      <c r="G19" s="1">
        <v>68</v>
      </c>
      <c r="H19" s="1">
        <v>69.7</v>
      </c>
      <c r="I19" s="1">
        <v>73.099999999999994</v>
      </c>
      <c r="J19" s="1">
        <v>70.7</v>
      </c>
      <c r="K19" s="1">
        <v>73.8</v>
      </c>
      <c r="L19" s="1">
        <v>83.6</v>
      </c>
      <c r="M19" s="1">
        <v>82.9</v>
      </c>
      <c r="N19" s="1">
        <v>85.3</v>
      </c>
      <c r="O19" s="1">
        <v>76.400000000000006</v>
      </c>
      <c r="P19" s="1">
        <v>73.400000000000006</v>
      </c>
      <c r="Q19" s="1">
        <v>82.8</v>
      </c>
      <c r="R19" s="1">
        <v>74.099999999999994</v>
      </c>
      <c r="S19" s="1">
        <v>75.7</v>
      </c>
      <c r="T19" s="1">
        <v>78.400000000000006</v>
      </c>
      <c r="U19" s="1">
        <v>88.5</v>
      </c>
      <c r="V19" s="1">
        <v>81.2</v>
      </c>
      <c r="W19" s="1">
        <v>82</v>
      </c>
      <c r="X19" s="33">
        <v>86.4</v>
      </c>
    </row>
    <row r="20" spans="1:24" x14ac:dyDescent="0.25">
      <c r="A20" s="35" t="s">
        <v>46</v>
      </c>
      <c r="B20" s="1">
        <v>85.8</v>
      </c>
      <c r="C20" s="1">
        <v>98.4</v>
      </c>
      <c r="D20" s="1">
        <v>99.5</v>
      </c>
      <c r="E20" s="1">
        <v>135.30000000000001</v>
      </c>
      <c r="F20" s="1">
        <v>119.4</v>
      </c>
      <c r="G20" s="1">
        <v>118.5</v>
      </c>
      <c r="H20" s="1">
        <v>134.30000000000001</v>
      </c>
      <c r="I20" s="1">
        <v>146.1</v>
      </c>
      <c r="J20" s="1">
        <v>132.19999999999999</v>
      </c>
      <c r="K20" s="1">
        <v>134.80000000000001</v>
      </c>
      <c r="L20" s="1">
        <v>145.19999999999999</v>
      </c>
      <c r="M20" s="1">
        <v>154.30000000000001</v>
      </c>
      <c r="N20" s="1">
        <v>184.7</v>
      </c>
      <c r="O20" s="1">
        <v>173.9</v>
      </c>
      <c r="P20" s="1">
        <v>167.9</v>
      </c>
      <c r="Q20" s="1">
        <v>152.30000000000001</v>
      </c>
      <c r="R20" s="1">
        <v>175</v>
      </c>
      <c r="S20" s="1">
        <v>209.4</v>
      </c>
      <c r="T20" s="1">
        <v>209.3</v>
      </c>
      <c r="U20" s="1">
        <v>228.8</v>
      </c>
      <c r="V20" s="1">
        <v>234.8</v>
      </c>
      <c r="W20" s="1">
        <v>281.39999999999998</v>
      </c>
      <c r="X20" s="33">
        <v>303.3</v>
      </c>
    </row>
    <row r="21" spans="1:24" x14ac:dyDescent="0.25">
      <c r="A21" s="35" t="s">
        <v>47</v>
      </c>
      <c r="B21" s="1">
        <v>276.10000000000002</v>
      </c>
      <c r="C21" s="1">
        <v>270.3</v>
      </c>
      <c r="D21" s="1">
        <v>290.89999999999998</v>
      </c>
      <c r="E21" s="1">
        <v>319.5</v>
      </c>
      <c r="F21" s="1">
        <v>355.1</v>
      </c>
      <c r="G21" s="1">
        <v>393.2</v>
      </c>
      <c r="H21" s="1">
        <v>404.8</v>
      </c>
      <c r="I21" s="1">
        <v>455.2</v>
      </c>
      <c r="J21" s="1">
        <v>516.20000000000005</v>
      </c>
      <c r="K21" s="1">
        <v>470</v>
      </c>
      <c r="L21" s="1">
        <v>449.2</v>
      </c>
      <c r="M21" s="1">
        <v>479.3</v>
      </c>
      <c r="N21" s="1">
        <v>471.9</v>
      </c>
      <c r="O21" s="1">
        <v>486.6</v>
      </c>
      <c r="P21" s="1">
        <v>501.7</v>
      </c>
      <c r="Q21" s="1">
        <v>499.8</v>
      </c>
      <c r="R21" s="1">
        <v>512.1</v>
      </c>
      <c r="S21" s="1">
        <v>561.79999999999995</v>
      </c>
      <c r="T21" s="1">
        <v>603.1</v>
      </c>
      <c r="U21" s="1">
        <v>602</v>
      </c>
      <c r="V21" s="1">
        <v>627.6</v>
      </c>
      <c r="W21" s="1">
        <v>633.70000000000005</v>
      </c>
      <c r="X21" s="33">
        <v>675.1</v>
      </c>
    </row>
    <row r="22" spans="1:24" ht="30" x14ac:dyDescent="0.25">
      <c r="A22" s="35" t="s">
        <v>64</v>
      </c>
      <c r="B22" s="1">
        <v>333.7</v>
      </c>
      <c r="C22" s="1">
        <v>350.7</v>
      </c>
      <c r="D22" s="1">
        <v>378.4</v>
      </c>
      <c r="E22" s="1">
        <v>384.6</v>
      </c>
      <c r="F22" s="1">
        <v>418.6</v>
      </c>
      <c r="G22" s="1">
        <v>407</v>
      </c>
      <c r="H22" s="1">
        <v>466.5</v>
      </c>
      <c r="I22" s="1">
        <v>476.2</v>
      </c>
      <c r="J22" s="1">
        <v>479.3</v>
      </c>
      <c r="K22" s="1">
        <v>445.9</v>
      </c>
      <c r="L22" s="1">
        <v>481.9</v>
      </c>
      <c r="M22" s="1">
        <v>527</v>
      </c>
      <c r="N22" s="1">
        <v>485.9</v>
      </c>
      <c r="O22" s="1">
        <v>498</v>
      </c>
      <c r="P22" s="1">
        <v>519.20000000000005</v>
      </c>
      <c r="Q22" s="1">
        <v>541.79999999999995</v>
      </c>
      <c r="R22" s="1">
        <v>554</v>
      </c>
      <c r="S22" s="1">
        <v>548.4</v>
      </c>
      <c r="T22" s="1">
        <v>549.20000000000005</v>
      </c>
      <c r="U22" s="1">
        <v>570.6</v>
      </c>
      <c r="V22" s="1">
        <v>571.6</v>
      </c>
      <c r="W22" s="1">
        <v>563</v>
      </c>
      <c r="X22" s="33">
        <v>611.4</v>
      </c>
    </row>
    <row r="23" spans="1:24" x14ac:dyDescent="0.25">
      <c r="A23" s="35" t="s">
        <v>49</v>
      </c>
      <c r="B23" s="1">
        <v>197.2</v>
      </c>
      <c r="C23" s="1">
        <v>215.3</v>
      </c>
      <c r="D23" s="1">
        <v>232.9</v>
      </c>
      <c r="E23" s="1">
        <v>229.5</v>
      </c>
      <c r="F23" s="1">
        <v>237.5</v>
      </c>
      <c r="G23" s="1">
        <v>251.2</v>
      </c>
      <c r="H23" s="1">
        <v>239.2</v>
      </c>
      <c r="I23" s="1">
        <v>250</v>
      </c>
      <c r="J23" s="1">
        <v>272.39999999999998</v>
      </c>
      <c r="K23" s="1">
        <v>267</v>
      </c>
      <c r="L23" s="1">
        <v>274.3</v>
      </c>
      <c r="M23" s="1">
        <v>281</v>
      </c>
      <c r="N23" s="1">
        <v>287.7</v>
      </c>
      <c r="O23" s="1">
        <v>305.8</v>
      </c>
      <c r="P23" s="1">
        <v>300.60000000000002</v>
      </c>
      <c r="Q23" s="1">
        <v>288.5</v>
      </c>
      <c r="R23" s="1">
        <v>285.7</v>
      </c>
      <c r="S23" s="1">
        <v>299.5</v>
      </c>
      <c r="T23" s="1">
        <v>289.89999999999998</v>
      </c>
      <c r="U23" s="1">
        <v>302.7</v>
      </c>
      <c r="V23" s="1">
        <v>294.7</v>
      </c>
      <c r="W23" s="1">
        <v>291.8</v>
      </c>
      <c r="X23" s="33">
        <v>336.6</v>
      </c>
    </row>
    <row r="24" spans="1:24" x14ac:dyDescent="0.25">
      <c r="A24" s="35" t="s">
        <v>50</v>
      </c>
      <c r="B24" s="1">
        <v>48.4</v>
      </c>
      <c r="C24" s="1">
        <v>61.2</v>
      </c>
      <c r="D24" s="1">
        <v>62.6</v>
      </c>
      <c r="E24" s="1">
        <v>65.599999999999994</v>
      </c>
      <c r="F24" s="1">
        <v>76.5</v>
      </c>
      <c r="G24" s="1">
        <v>79.900000000000006</v>
      </c>
      <c r="H24" s="1">
        <v>83.1</v>
      </c>
      <c r="I24" s="1">
        <v>88.9</v>
      </c>
      <c r="J24" s="1">
        <v>91.4</v>
      </c>
      <c r="K24" s="1">
        <v>91.7</v>
      </c>
      <c r="L24" s="1">
        <v>98.2</v>
      </c>
      <c r="M24" s="1">
        <v>101</v>
      </c>
      <c r="N24" s="1">
        <v>104.2</v>
      </c>
      <c r="O24" s="1">
        <v>84.3</v>
      </c>
      <c r="P24" s="1">
        <v>108.4</v>
      </c>
      <c r="Q24" s="1">
        <v>94</v>
      </c>
      <c r="R24" s="1">
        <v>106.9</v>
      </c>
      <c r="S24" s="1">
        <v>115.6</v>
      </c>
      <c r="T24" s="1">
        <v>114.5</v>
      </c>
      <c r="U24" s="1">
        <v>128.9</v>
      </c>
      <c r="V24" s="1">
        <v>81.099999999999994</v>
      </c>
      <c r="W24" s="1">
        <v>96</v>
      </c>
      <c r="X24" s="33">
        <v>115.7</v>
      </c>
    </row>
    <row r="25" spans="1:24" x14ac:dyDescent="0.25">
      <c r="A25" s="35" t="s">
        <v>51</v>
      </c>
      <c r="B25" s="1">
        <v>152.4</v>
      </c>
      <c r="C25" s="1">
        <v>175.9</v>
      </c>
      <c r="D25" s="1">
        <v>163.9</v>
      </c>
      <c r="E25" s="1">
        <v>168</v>
      </c>
      <c r="F25" s="1">
        <v>160.69999999999999</v>
      </c>
      <c r="G25" s="1">
        <v>152.69999999999999</v>
      </c>
      <c r="H25" s="1">
        <v>150.69999999999999</v>
      </c>
      <c r="I25" s="1">
        <v>184.2</v>
      </c>
      <c r="J25" s="1">
        <v>154.30000000000001</v>
      </c>
      <c r="K25" s="1">
        <v>144.6</v>
      </c>
      <c r="L25" s="1">
        <v>159.6</v>
      </c>
      <c r="M25" s="1">
        <v>162.1</v>
      </c>
      <c r="N25" s="1">
        <v>158.19999999999999</v>
      </c>
      <c r="O25" s="1">
        <v>165.8</v>
      </c>
      <c r="P25" s="1">
        <v>165.5</v>
      </c>
      <c r="Q25" s="1">
        <v>166.3</v>
      </c>
      <c r="R25" s="1">
        <v>160.9</v>
      </c>
      <c r="S25" s="1">
        <v>172.6</v>
      </c>
      <c r="T25" s="1">
        <v>167.9</v>
      </c>
      <c r="U25" s="1">
        <v>178.9</v>
      </c>
      <c r="V25" s="1">
        <v>174.7</v>
      </c>
      <c r="W25" s="1">
        <v>176.5</v>
      </c>
      <c r="X25" s="33">
        <v>178.2</v>
      </c>
    </row>
    <row r="26" spans="1:24" x14ac:dyDescent="0.25">
      <c r="A26" s="35" t="s">
        <v>52</v>
      </c>
      <c r="B26" s="1">
        <v>117.6</v>
      </c>
      <c r="C26" s="1">
        <v>124.3</v>
      </c>
      <c r="D26" s="1">
        <v>111.9</v>
      </c>
      <c r="E26" s="1">
        <v>107</v>
      </c>
      <c r="F26" s="1">
        <v>106.5</v>
      </c>
      <c r="G26" s="1">
        <v>110.7</v>
      </c>
      <c r="H26" s="1">
        <v>121.9</v>
      </c>
      <c r="I26" s="1">
        <v>132.9</v>
      </c>
      <c r="J26" s="1">
        <v>126</v>
      </c>
      <c r="K26" s="1">
        <v>126</v>
      </c>
      <c r="L26" s="1">
        <v>121.7</v>
      </c>
      <c r="M26" s="1">
        <v>131.30000000000001</v>
      </c>
      <c r="N26" s="1">
        <v>125.7</v>
      </c>
      <c r="O26" s="1">
        <v>130</v>
      </c>
      <c r="P26" s="1">
        <v>178.8</v>
      </c>
      <c r="Q26" s="1">
        <v>177</v>
      </c>
      <c r="R26" s="1">
        <v>180.6</v>
      </c>
      <c r="S26" s="1">
        <v>190.2</v>
      </c>
      <c r="T26" s="1">
        <v>208.3</v>
      </c>
      <c r="U26" s="1">
        <v>207.6</v>
      </c>
      <c r="V26" s="1">
        <v>195.7</v>
      </c>
      <c r="W26" s="1">
        <v>222.4</v>
      </c>
      <c r="X26" s="33">
        <v>237.1</v>
      </c>
    </row>
    <row r="27" spans="1:24" x14ac:dyDescent="0.25">
      <c r="A27" s="35" t="s">
        <v>53</v>
      </c>
      <c r="B27" s="1">
        <v>30.8</v>
      </c>
      <c r="C27" s="1">
        <v>34.1</v>
      </c>
      <c r="D27" s="1">
        <v>40.6</v>
      </c>
      <c r="E27" s="1">
        <v>45.7</v>
      </c>
      <c r="F27" s="1">
        <v>62.7</v>
      </c>
      <c r="G27" s="1">
        <v>71.2</v>
      </c>
      <c r="H27" s="1">
        <v>66.5</v>
      </c>
      <c r="I27" s="1">
        <v>79</v>
      </c>
      <c r="J27" s="1">
        <v>89.3</v>
      </c>
      <c r="K27" s="1">
        <v>86.8</v>
      </c>
      <c r="L27" s="1">
        <v>82.2</v>
      </c>
      <c r="M27" s="1">
        <v>92</v>
      </c>
      <c r="N27" s="1">
        <v>74.900000000000006</v>
      </c>
      <c r="O27" s="1">
        <v>78</v>
      </c>
      <c r="P27" s="1">
        <v>76.2</v>
      </c>
      <c r="Q27" s="1">
        <v>78</v>
      </c>
      <c r="R27" s="1">
        <v>85.6</v>
      </c>
      <c r="S27" s="1">
        <v>85.4</v>
      </c>
      <c r="T27" s="1">
        <v>91.6</v>
      </c>
      <c r="U27" s="1">
        <v>93.8</v>
      </c>
      <c r="V27" s="1">
        <v>93.3</v>
      </c>
      <c r="W27" s="1">
        <v>116.3</v>
      </c>
      <c r="X27" s="33">
        <v>123.4</v>
      </c>
    </row>
    <row r="28" spans="1:24" x14ac:dyDescent="0.25">
      <c r="A28" s="35" t="s">
        <v>54</v>
      </c>
      <c r="B28" s="1">
        <v>441.6</v>
      </c>
      <c r="C28" s="1">
        <v>464</v>
      </c>
      <c r="D28" s="1">
        <v>487.5</v>
      </c>
      <c r="E28" s="1">
        <v>509.2</v>
      </c>
      <c r="F28" s="1">
        <v>540.20000000000005</v>
      </c>
      <c r="G28" s="1">
        <v>547.5</v>
      </c>
      <c r="H28" s="1">
        <v>566.70000000000005</v>
      </c>
      <c r="I28" s="1">
        <v>603.4</v>
      </c>
      <c r="J28" s="1">
        <v>637.9</v>
      </c>
      <c r="K28" s="1">
        <v>632.5</v>
      </c>
      <c r="L28" s="1">
        <v>656.2</v>
      </c>
      <c r="M28" s="1">
        <v>707.8</v>
      </c>
      <c r="N28" s="1">
        <v>732.4</v>
      </c>
      <c r="O28" s="1">
        <v>775.6</v>
      </c>
      <c r="P28" s="1">
        <v>799.3</v>
      </c>
      <c r="Q28" s="1">
        <v>844.9</v>
      </c>
      <c r="R28" s="1">
        <v>890.2</v>
      </c>
      <c r="S28" s="1">
        <v>909.1</v>
      </c>
      <c r="T28" s="1">
        <v>927.8</v>
      </c>
      <c r="U28" s="1">
        <v>952.1</v>
      </c>
      <c r="V28" s="1">
        <v>956.4</v>
      </c>
      <c r="W28" s="1">
        <v>966.6</v>
      </c>
      <c r="X28" s="33">
        <v>1166.3</v>
      </c>
    </row>
    <row r="29" spans="1:24" ht="30" x14ac:dyDescent="0.25">
      <c r="A29" s="35" t="s">
        <v>67</v>
      </c>
      <c r="B29" s="1">
        <v>95.7</v>
      </c>
      <c r="C29" s="1">
        <v>123.5</v>
      </c>
      <c r="D29" s="1">
        <v>130</v>
      </c>
      <c r="E29" s="1">
        <v>143.4</v>
      </c>
      <c r="F29" s="1">
        <v>161</v>
      </c>
      <c r="G29" s="1">
        <v>188.4</v>
      </c>
      <c r="H29" s="1">
        <v>158.9</v>
      </c>
      <c r="I29" s="1">
        <v>175.8</v>
      </c>
      <c r="J29" s="1">
        <v>186.5</v>
      </c>
      <c r="K29" s="1">
        <v>185.2</v>
      </c>
      <c r="L29" s="1">
        <v>201.1</v>
      </c>
      <c r="M29" s="1">
        <v>235.4</v>
      </c>
      <c r="N29" s="1">
        <v>233.2</v>
      </c>
      <c r="O29" s="1">
        <v>311.2</v>
      </c>
      <c r="P29" s="1">
        <v>298.8</v>
      </c>
      <c r="Q29" s="1">
        <v>339.5</v>
      </c>
      <c r="R29" s="1">
        <v>356.2</v>
      </c>
      <c r="S29" s="1">
        <v>342.1</v>
      </c>
      <c r="T29" s="1">
        <v>363.1</v>
      </c>
      <c r="U29" s="1">
        <v>400.6</v>
      </c>
      <c r="V29" s="1">
        <v>393.6</v>
      </c>
      <c r="W29" s="1">
        <v>417</v>
      </c>
      <c r="X29" s="33">
        <v>442.3</v>
      </c>
    </row>
    <row r="30" spans="1:24" x14ac:dyDescent="0.25">
      <c r="A30" s="35" t="s">
        <v>56</v>
      </c>
      <c r="B30" s="1">
        <v>72.900000000000006</v>
      </c>
      <c r="C30" s="1">
        <v>69.099999999999994</v>
      </c>
      <c r="D30" s="1">
        <v>73.2</v>
      </c>
      <c r="E30" s="1">
        <v>70.5</v>
      </c>
      <c r="F30" s="1">
        <v>87.6</v>
      </c>
      <c r="G30" s="1">
        <v>107.6</v>
      </c>
      <c r="H30" s="1">
        <v>118</v>
      </c>
      <c r="I30" s="1">
        <v>136.1</v>
      </c>
      <c r="J30" s="1">
        <v>155</v>
      </c>
      <c r="K30" s="1">
        <v>178.8</v>
      </c>
      <c r="L30" s="1">
        <v>171.7</v>
      </c>
      <c r="M30" s="1">
        <v>190.2</v>
      </c>
      <c r="N30" s="1">
        <v>199</v>
      </c>
      <c r="O30" s="1">
        <v>201.9</v>
      </c>
      <c r="P30" s="1">
        <v>213.4</v>
      </c>
      <c r="Q30" s="1">
        <v>210.2</v>
      </c>
      <c r="R30" s="1">
        <v>206.4</v>
      </c>
      <c r="S30" s="1">
        <v>207.5</v>
      </c>
      <c r="T30" s="1">
        <v>230.9</v>
      </c>
      <c r="U30" s="1">
        <v>246.2</v>
      </c>
      <c r="V30" s="1">
        <v>259.7</v>
      </c>
      <c r="W30" s="1">
        <v>274.7</v>
      </c>
      <c r="X30" s="33">
        <v>311.89999999999998</v>
      </c>
    </row>
    <row r="31" spans="1:24" ht="30" x14ac:dyDescent="0.25">
      <c r="A31" s="35" t="s">
        <v>66</v>
      </c>
      <c r="B31" s="1">
        <v>275.39999999999998</v>
      </c>
      <c r="C31" s="1">
        <v>293.3</v>
      </c>
      <c r="D31" s="1">
        <v>314</v>
      </c>
      <c r="E31" s="1">
        <v>331.7</v>
      </c>
      <c r="F31" s="1">
        <v>338.9</v>
      </c>
      <c r="G31" s="1">
        <v>352.2</v>
      </c>
      <c r="H31" s="1">
        <v>337.4</v>
      </c>
      <c r="I31" s="1">
        <v>384.5</v>
      </c>
      <c r="J31" s="1">
        <v>399.6</v>
      </c>
      <c r="K31" s="1">
        <v>405.5</v>
      </c>
      <c r="L31" s="1">
        <v>414.9</v>
      </c>
      <c r="M31" s="1">
        <v>486.7</v>
      </c>
      <c r="N31" s="1">
        <v>423.3</v>
      </c>
      <c r="O31" s="1">
        <v>434.6</v>
      </c>
      <c r="P31" s="1">
        <v>446.6</v>
      </c>
      <c r="Q31" s="1">
        <v>349.6</v>
      </c>
      <c r="R31" s="1">
        <v>338</v>
      </c>
      <c r="S31" s="1">
        <v>387</v>
      </c>
      <c r="T31" s="1">
        <v>394.1</v>
      </c>
      <c r="U31" s="1">
        <v>363</v>
      </c>
      <c r="V31" s="1">
        <v>366.7</v>
      </c>
      <c r="W31" s="1">
        <v>393.7</v>
      </c>
      <c r="X31" s="33">
        <v>412.3</v>
      </c>
    </row>
    <row r="32" spans="1:24" x14ac:dyDescent="0.25">
      <c r="A32" s="35" t="s">
        <v>58</v>
      </c>
      <c r="B32" s="1">
        <v>297.8</v>
      </c>
      <c r="C32" s="1">
        <v>320.10000000000002</v>
      </c>
      <c r="D32" s="1">
        <v>339</v>
      </c>
      <c r="E32" s="1">
        <v>352.8</v>
      </c>
      <c r="F32" s="1">
        <v>370.9</v>
      </c>
      <c r="G32" s="1">
        <v>388.5</v>
      </c>
      <c r="H32" s="1">
        <v>391.8</v>
      </c>
      <c r="I32" s="1">
        <v>409</v>
      </c>
      <c r="J32" s="1">
        <v>428.3</v>
      </c>
      <c r="K32" s="1">
        <v>450.7</v>
      </c>
      <c r="L32" s="1">
        <v>422.9</v>
      </c>
      <c r="M32" s="1">
        <v>434.5</v>
      </c>
      <c r="N32" s="1">
        <v>515.79999999999995</v>
      </c>
      <c r="O32" s="1">
        <v>494.3</v>
      </c>
      <c r="P32" s="1">
        <v>487.6</v>
      </c>
      <c r="Q32" s="1">
        <v>459.2</v>
      </c>
      <c r="R32" s="1">
        <v>489.3</v>
      </c>
      <c r="S32" s="1">
        <v>476.3</v>
      </c>
      <c r="T32" s="1">
        <v>467.4</v>
      </c>
      <c r="U32" s="1">
        <v>477.6</v>
      </c>
      <c r="V32" s="1">
        <v>484</v>
      </c>
      <c r="W32" s="1">
        <v>509.8</v>
      </c>
      <c r="X32" s="33">
        <v>529.9</v>
      </c>
    </row>
    <row r="33" spans="1:25" x14ac:dyDescent="0.25">
      <c r="A33" s="35" t="s">
        <v>59</v>
      </c>
      <c r="B33" s="1">
        <v>495.7</v>
      </c>
      <c r="C33" s="1">
        <v>523.70000000000005</v>
      </c>
      <c r="D33" s="1">
        <v>525.1</v>
      </c>
      <c r="E33" s="1">
        <v>550.5</v>
      </c>
      <c r="F33" s="1">
        <v>592.9</v>
      </c>
      <c r="G33" s="1">
        <v>638.20000000000005</v>
      </c>
      <c r="H33" s="1">
        <v>660.8</v>
      </c>
      <c r="I33" s="1">
        <v>702.4</v>
      </c>
      <c r="J33" s="1">
        <v>766.7</v>
      </c>
      <c r="K33" s="1">
        <v>785.5</v>
      </c>
      <c r="L33" s="1">
        <v>764.8</v>
      </c>
      <c r="M33" s="1">
        <v>799.8</v>
      </c>
      <c r="N33" s="1">
        <v>841.6</v>
      </c>
      <c r="O33" s="1">
        <v>878.8</v>
      </c>
      <c r="P33" s="1">
        <v>890.4</v>
      </c>
      <c r="Q33" s="1">
        <v>992.8</v>
      </c>
      <c r="R33" s="1">
        <v>1011.3</v>
      </c>
      <c r="S33" s="1">
        <v>1010.7</v>
      </c>
      <c r="T33" s="1">
        <v>1041.9000000000001</v>
      </c>
      <c r="U33" s="1">
        <v>1052.4000000000001</v>
      </c>
      <c r="V33" s="1">
        <v>1070.5999999999999</v>
      </c>
      <c r="W33" s="1">
        <v>1134.9000000000001</v>
      </c>
      <c r="X33" s="33">
        <v>1173.7</v>
      </c>
    </row>
    <row r="34" spans="1:25" ht="30" x14ac:dyDescent="0.25">
      <c r="A34" s="35" t="s">
        <v>63</v>
      </c>
      <c r="B34" s="1">
        <v>116.8</v>
      </c>
      <c r="C34" s="1">
        <v>132.5</v>
      </c>
      <c r="D34" s="1">
        <v>133.19999999999999</v>
      </c>
      <c r="E34" s="1">
        <v>139.9</v>
      </c>
      <c r="F34" s="1">
        <v>151.6</v>
      </c>
      <c r="G34" s="1">
        <v>155.19999999999999</v>
      </c>
      <c r="H34" s="1">
        <v>158</v>
      </c>
      <c r="I34" s="1">
        <v>166.9</v>
      </c>
      <c r="J34" s="1">
        <v>173.4</v>
      </c>
      <c r="K34" s="1">
        <v>181.5</v>
      </c>
      <c r="L34" s="1">
        <v>187.1</v>
      </c>
      <c r="M34" s="1">
        <v>188.3</v>
      </c>
      <c r="N34" s="1">
        <v>188.9</v>
      </c>
      <c r="O34" s="1">
        <v>183.8</v>
      </c>
      <c r="P34" s="1">
        <v>178.9</v>
      </c>
      <c r="Q34" s="1">
        <v>188.5</v>
      </c>
      <c r="R34" s="1">
        <v>187.6</v>
      </c>
      <c r="S34" s="1">
        <v>194.8</v>
      </c>
      <c r="T34" s="1">
        <v>199.3</v>
      </c>
      <c r="U34" s="1">
        <v>182.7</v>
      </c>
      <c r="V34" s="1">
        <v>175.7</v>
      </c>
      <c r="W34" s="1">
        <v>187.2</v>
      </c>
      <c r="X34" s="33">
        <v>199.5</v>
      </c>
    </row>
    <row r="35" spans="1:25" x14ac:dyDescent="0.25">
      <c r="A35" s="43" t="s">
        <v>61</v>
      </c>
      <c r="B35" s="24">
        <v>4.2</v>
      </c>
      <c r="C35" s="24">
        <v>4.5999999999999996</v>
      </c>
      <c r="D35" s="24">
        <v>5.4</v>
      </c>
      <c r="E35" s="24">
        <v>7.4</v>
      </c>
      <c r="F35" s="24">
        <v>10.5</v>
      </c>
      <c r="G35" s="24">
        <v>12.5</v>
      </c>
      <c r="H35" s="24">
        <v>12.7</v>
      </c>
      <c r="I35" s="24">
        <v>13.4</v>
      </c>
      <c r="J35" s="24">
        <v>14.9</v>
      </c>
      <c r="K35" s="24">
        <v>16.3</v>
      </c>
      <c r="L35" s="24">
        <v>18.3</v>
      </c>
      <c r="M35" s="24">
        <v>18.399999999999999</v>
      </c>
      <c r="N35" s="24">
        <v>22.5</v>
      </c>
      <c r="O35" s="24">
        <v>25.2</v>
      </c>
      <c r="P35" s="24">
        <v>28.4</v>
      </c>
      <c r="Q35" s="24">
        <v>29.2</v>
      </c>
      <c r="R35" s="24">
        <v>24.1</v>
      </c>
      <c r="S35" s="24">
        <v>24.4</v>
      </c>
      <c r="T35" s="24">
        <v>24.2</v>
      </c>
      <c r="U35" s="24">
        <v>24.5</v>
      </c>
      <c r="V35" s="24">
        <v>25</v>
      </c>
      <c r="W35" s="24">
        <v>25.7</v>
      </c>
      <c r="X35" s="34">
        <v>21.6</v>
      </c>
    </row>
    <row r="38" spans="1:25" ht="18.75" x14ac:dyDescent="0.3">
      <c r="A38" s="8" t="s">
        <v>137</v>
      </c>
    </row>
    <row r="39" spans="1:25" x14ac:dyDescent="0.25">
      <c r="A39" s="7" t="s">
        <v>29</v>
      </c>
    </row>
    <row r="41" spans="1:25" x14ac:dyDescent="0.25">
      <c r="A41" s="14" t="s">
        <v>62</v>
      </c>
      <c r="B41" s="91" t="s">
        <v>0</v>
      </c>
      <c r="C41" s="91" t="s">
        <v>84</v>
      </c>
      <c r="D41" s="91" t="s">
        <v>83</v>
      </c>
      <c r="E41" s="91" t="s">
        <v>82</v>
      </c>
      <c r="F41" s="91" t="s">
        <v>81</v>
      </c>
      <c r="G41" s="91" t="s">
        <v>80</v>
      </c>
      <c r="H41" s="91" t="s">
        <v>79</v>
      </c>
      <c r="I41" s="91" t="s">
        <v>78</v>
      </c>
      <c r="J41" s="91" t="s">
        <v>77</v>
      </c>
      <c r="K41" s="91" t="s">
        <v>76</v>
      </c>
      <c r="L41" s="91" t="s">
        <v>75</v>
      </c>
      <c r="M41" s="91" t="s">
        <v>74</v>
      </c>
      <c r="N41" s="91" t="s">
        <v>73</v>
      </c>
      <c r="O41" s="91" t="s">
        <v>72</v>
      </c>
      <c r="P41" s="91" t="s">
        <v>71</v>
      </c>
      <c r="Q41" s="91" t="s">
        <v>70</v>
      </c>
      <c r="R41" s="91" t="s">
        <v>69</v>
      </c>
      <c r="S41" s="91" t="s">
        <v>68</v>
      </c>
      <c r="T41" s="91" t="s">
        <v>27</v>
      </c>
      <c r="U41" s="92" t="s">
        <v>26</v>
      </c>
      <c r="V41" s="91" t="s">
        <v>114</v>
      </c>
      <c r="W41" s="107" t="s">
        <v>120</v>
      </c>
      <c r="X41" s="107" t="s">
        <v>127</v>
      </c>
      <c r="Y41" s="104"/>
    </row>
    <row r="42" spans="1:25" x14ac:dyDescent="0.25">
      <c r="A42" s="48" t="s">
        <v>30</v>
      </c>
      <c r="B42" s="47">
        <f>(B5/B$5)*100</f>
        <v>100</v>
      </c>
      <c r="C42" s="19">
        <f>(C5/C$5)*100</f>
        <v>100</v>
      </c>
      <c r="D42" s="19">
        <f t="shared" ref="D42:T42" si="0">(D5/D$5)*100</f>
        <v>100</v>
      </c>
      <c r="E42" s="19">
        <f t="shared" si="0"/>
        <v>100</v>
      </c>
      <c r="F42" s="19">
        <f t="shared" si="0"/>
        <v>100</v>
      </c>
      <c r="G42" s="19">
        <f t="shared" si="0"/>
        <v>100</v>
      </c>
      <c r="H42" s="19">
        <f t="shared" si="0"/>
        <v>100</v>
      </c>
      <c r="I42" s="19">
        <f t="shared" si="0"/>
        <v>100</v>
      </c>
      <c r="J42" s="19">
        <f t="shared" si="0"/>
        <v>100</v>
      </c>
      <c r="K42" s="19">
        <f t="shared" si="0"/>
        <v>100</v>
      </c>
      <c r="L42" s="19">
        <f t="shared" si="0"/>
        <v>100</v>
      </c>
      <c r="M42" s="19">
        <f t="shared" si="0"/>
        <v>100</v>
      </c>
      <c r="N42" s="19">
        <f t="shared" si="0"/>
        <v>100</v>
      </c>
      <c r="O42" s="19">
        <f t="shared" si="0"/>
        <v>100</v>
      </c>
      <c r="P42" s="19">
        <f t="shared" si="0"/>
        <v>100</v>
      </c>
      <c r="Q42" s="19">
        <f t="shared" si="0"/>
        <v>100</v>
      </c>
      <c r="R42" s="19">
        <f t="shared" si="0"/>
        <v>100</v>
      </c>
      <c r="S42" s="19">
        <f t="shared" si="0"/>
        <v>100</v>
      </c>
      <c r="T42" s="19">
        <f t="shared" si="0"/>
        <v>100</v>
      </c>
      <c r="U42" s="19">
        <f>(U5/U$5)*100</f>
        <v>100</v>
      </c>
      <c r="V42" s="19">
        <f t="shared" ref="V42:X72" si="1">(V5/V$5)*100</f>
        <v>100</v>
      </c>
      <c r="W42" s="19">
        <f t="shared" si="1"/>
        <v>100</v>
      </c>
      <c r="X42" s="19">
        <f t="shared" si="1"/>
        <v>100</v>
      </c>
      <c r="Y42" s="105"/>
    </row>
    <row r="43" spans="1:25" x14ac:dyDescent="0.25">
      <c r="A43" s="48" t="s">
        <v>32</v>
      </c>
      <c r="B43" s="47">
        <f>(B6/B$5)*100</f>
        <v>2.5567734239607476</v>
      </c>
      <c r="C43" s="19">
        <f t="shared" ref="C43:U43" si="2">(C6/C$5)*100</f>
        <v>2.5424618420776381</v>
      </c>
      <c r="D43" s="19">
        <f t="shared" si="2"/>
        <v>2.5309639203015615</v>
      </c>
      <c r="E43" s="19">
        <f t="shared" si="2"/>
        <v>2.1447397541395889</v>
      </c>
      <c r="F43" s="19">
        <f t="shared" si="2"/>
        <v>2.3943523874889694</v>
      </c>
      <c r="G43" s="19">
        <f t="shared" si="2"/>
        <v>2.0071604800860743</v>
      </c>
      <c r="H43" s="19">
        <f t="shared" si="2"/>
        <v>1.4985445790060015</v>
      </c>
      <c r="I43" s="19">
        <f t="shared" si="2"/>
        <v>1.9603633360858796</v>
      </c>
      <c r="J43" s="19">
        <f t="shared" si="2"/>
        <v>1.4294564039027413</v>
      </c>
      <c r="K43" s="19">
        <f t="shared" si="2"/>
        <v>1.8584630100951436</v>
      </c>
      <c r="L43" s="19">
        <f t="shared" si="2"/>
        <v>1.8105963071006013</v>
      </c>
      <c r="M43" s="19">
        <f t="shared" si="2"/>
        <v>1.2905380784647151</v>
      </c>
      <c r="N43" s="19">
        <f t="shared" si="2"/>
        <v>1.3294709559384053</v>
      </c>
      <c r="O43" s="19">
        <f t="shared" si="2"/>
        <v>1.2290468802287731</v>
      </c>
      <c r="P43" s="19">
        <f t="shared" si="2"/>
        <v>1.3991720699734411</v>
      </c>
      <c r="Q43" s="19">
        <f t="shared" si="2"/>
        <v>1.0118093016474705</v>
      </c>
      <c r="R43" s="19">
        <f t="shared" si="2"/>
        <v>1.0934521847547258</v>
      </c>
      <c r="S43" s="19">
        <f t="shared" si="2"/>
        <v>1.1938345803180832</v>
      </c>
      <c r="T43" s="19">
        <f t="shared" si="2"/>
        <v>1.1649133866540589</v>
      </c>
      <c r="U43" s="19">
        <f t="shared" si="2"/>
        <v>1.3477019623980866</v>
      </c>
      <c r="V43" s="19">
        <f t="shared" si="1"/>
        <v>1.5950393885032368</v>
      </c>
      <c r="W43" s="19">
        <f t="shared" ref="W43:X43" si="3">(W6/W$5)*100</f>
        <v>1.4467635273004402</v>
      </c>
      <c r="X43" s="19">
        <f t="shared" si="3"/>
        <v>1.4978225487177228</v>
      </c>
      <c r="Y43" s="105"/>
    </row>
    <row r="44" spans="1:25" x14ac:dyDescent="0.25">
      <c r="A44" s="48" t="s">
        <v>33</v>
      </c>
      <c r="B44" s="47">
        <f t="shared" ref="B44:U44" si="4">(B7/B$5)*100</f>
        <v>5.3273615268618748</v>
      </c>
      <c r="C44" s="19">
        <f t="shared" si="4"/>
        <v>4.6167411979593123</v>
      </c>
      <c r="D44" s="19">
        <f t="shared" si="4"/>
        <v>4.7119009154550353</v>
      </c>
      <c r="E44" s="19">
        <f t="shared" si="4"/>
        <v>4.4283041265114775</v>
      </c>
      <c r="F44" s="19">
        <f t="shared" si="4"/>
        <v>4.0984410236297677</v>
      </c>
      <c r="G44" s="19">
        <f t="shared" si="4"/>
        <v>3.6859777023392137</v>
      </c>
      <c r="H44" s="19">
        <f t="shared" si="4"/>
        <v>3.6870665181298738</v>
      </c>
      <c r="I44" s="19">
        <f t="shared" si="4"/>
        <v>4.6639141205615191</v>
      </c>
      <c r="J44" s="19">
        <f t="shared" si="4"/>
        <v>4.2868205048784267</v>
      </c>
      <c r="K44" s="19">
        <f t="shared" si="4"/>
        <v>4.0790530037750035</v>
      </c>
      <c r="L44" s="19">
        <f t="shared" si="4"/>
        <v>4.269813073450563</v>
      </c>
      <c r="M44" s="19">
        <f t="shared" si="4"/>
        <v>4.2451111381027573</v>
      </c>
      <c r="N44" s="19">
        <f t="shared" si="4"/>
        <v>4.119530416221985</v>
      </c>
      <c r="O44" s="19">
        <f t="shared" si="4"/>
        <v>4.4446472574609839</v>
      </c>
      <c r="P44" s="19">
        <f t="shared" si="4"/>
        <v>4.5180052524593082</v>
      </c>
      <c r="Q44" s="19">
        <f t="shared" si="4"/>
        <v>4.3825630558390438</v>
      </c>
      <c r="R44" s="19">
        <f t="shared" si="4"/>
        <v>4.5099528511443268</v>
      </c>
      <c r="S44" s="19">
        <f t="shared" si="4"/>
        <v>4.6336045354811457</v>
      </c>
      <c r="T44" s="19">
        <f t="shared" si="4"/>
        <v>5.0024296389687821</v>
      </c>
      <c r="U44" s="19">
        <f t="shared" si="4"/>
        <v>4.624366657236183</v>
      </c>
      <c r="V44" s="19">
        <f t="shared" si="1"/>
        <v>4.6044250318487894</v>
      </c>
      <c r="W44" s="19">
        <f t="shared" ref="W44:X44" si="5">(W7/W$5)*100</f>
        <v>4.7078201440617553</v>
      </c>
      <c r="X44" s="19">
        <f t="shared" si="5"/>
        <v>4.6309330048827695</v>
      </c>
      <c r="Y44" s="105"/>
    </row>
    <row r="45" spans="1:25" x14ac:dyDescent="0.25">
      <c r="A45" s="48" t="s">
        <v>34</v>
      </c>
      <c r="B45" s="47">
        <f t="shared" ref="B45:U45" si="6">(B8/B$5)*100</f>
        <v>0.38486642209268307</v>
      </c>
      <c r="C45" s="19">
        <f t="shared" si="6"/>
        <v>0.7327160882618462</v>
      </c>
      <c r="D45" s="19">
        <f t="shared" si="6"/>
        <v>0.78290045979868272</v>
      </c>
      <c r="E45" s="19">
        <f t="shared" si="6"/>
        <v>1.018047200370199</v>
      </c>
      <c r="F45" s="19">
        <f t="shared" si="6"/>
        <v>0.85694675948622423</v>
      </c>
      <c r="G45" s="19">
        <f t="shared" si="6"/>
        <v>0.76984436158569391</v>
      </c>
      <c r="H45" s="19">
        <f t="shared" si="6"/>
        <v>1.1445718187371978</v>
      </c>
      <c r="I45" s="19">
        <f t="shared" si="6"/>
        <v>1.0322047894302231</v>
      </c>
      <c r="J45" s="19">
        <f t="shared" si="6"/>
        <v>3.0664395229982966</v>
      </c>
      <c r="K45" s="19">
        <f t="shared" si="6"/>
        <v>1.660318056812941</v>
      </c>
      <c r="L45" s="19">
        <f t="shared" si="6"/>
        <v>1.4602108831342382</v>
      </c>
      <c r="M45" s="19">
        <f t="shared" si="6"/>
        <v>0.55569051378598333</v>
      </c>
      <c r="N45" s="19">
        <f t="shared" si="6"/>
        <v>0.35218783351120603</v>
      </c>
      <c r="O45" s="19">
        <f t="shared" si="6"/>
        <v>0.45937148246174442</v>
      </c>
      <c r="P45" s="19">
        <f t="shared" si="6"/>
        <v>0.60240070032790782</v>
      </c>
      <c r="Q45" s="19">
        <f t="shared" si="6"/>
        <v>0.76250182242309372</v>
      </c>
      <c r="R45" s="19">
        <f t="shared" si="6"/>
        <v>0.51018214649106464</v>
      </c>
      <c r="S45" s="19">
        <f t="shared" si="6"/>
        <v>0.62689943715333141</v>
      </c>
      <c r="T45" s="19">
        <f t="shared" si="6"/>
        <v>0.64483931549846996</v>
      </c>
      <c r="U45" s="19">
        <f t="shared" si="6"/>
        <v>0.44366142846120216</v>
      </c>
      <c r="V45" s="19">
        <f t="shared" si="1"/>
        <v>0.58497777084470781</v>
      </c>
      <c r="W45" s="19">
        <f t="shared" ref="W45:X45" si="7">(W8/W$5)*100</f>
        <v>0.23723480099319028</v>
      </c>
      <c r="X45" s="19">
        <f t="shared" si="7"/>
        <v>0.33321602956055074</v>
      </c>
      <c r="Y45" s="105"/>
    </row>
    <row r="46" spans="1:25" x14ac:dyDescent="0.25">
      <c r="A46" s="48" t="s">
        <v>35</v>
      </c>
      <c r="B46" s="47">
        <f t="shared" ref="B46:U46" si="8">(B9/B$5)*100</f>
        <v>1.924332110463415</v>
      </c>
      <c r="C46" s="19">
        <f t="shared" si="8"/>
        <v>2.3031219163989838</v>
      </c>
      <c r="D46" s="19">
        <f t="shared" si="8"/>
        <v>2.3010645789321069</v>
      </c>
      <c r="E46" s="19">
        <f t="shared" si="8"/>
        <v>1.9616522141520634</v>
      </c>
      <c r="F46" s="19">
        <f t="shared" si="8"/>
        <v>1.8040984410236298</v>
      </c>
      <c r="G46" s="19">
        <f t="shared" si="8"/>
        <v>1.7882649748641182</v>
      </c>
      <c r="H46" s="19">
        <f t="shared" si="8"/>
        <v>1.8165810184353326</v>
      </c>
      <c r="I46" s="19">
        <f t="shared" si="8"/>
        <v>1.6102394715111479</v>
      </c>
      <c r="J46" s="19">
        <f t="shared" si="8"/>
        <v>1.9653089670125448</v>
      </c>
      <c r="K46" s="19">
        <f t="shared" si="8"/>
        <v>1.6620262029619253</v>
      </c>
      <c r="L46" s="19">
        <f t="shared" si="8"/>
        <v>1.6997767311484491</v>
      </c>
      <c r="M46" s="19">
        <f t="shared" si="8"/>
        <v>1.9995748815741528</v>
      </c>
      <c r="N46" s="19">
        <f t="shared" si="8"/>
        <v>2.1131270010672361</v>
      </c>
      <c r="O46" s="19">
        <f t="shared" si="8"/>
        <v>1.3142283471753218</v>
      </c>
      <c r="P46" s="19">
        <f t="shared" si="8"/>
        <v>1.1899639449827144</v>
      </c>
      <c r="Q46" s="19">
        <f t="shared" si="8"/>
        <v>1.5133401370462165</v>
      </c>
      <c r="R46" s="19">
        <f t="shared" si="8"/>
        <v>1.6150990985826681</v>
      </c>
      <c r="S46" s="19">
        <f t="shared" si="8"/>
        <v>1.9570165038090954</v>
      </c>
      <c r="T46" s="19">
        <f t="shared" si="8"/>
        <v>1.6140682662884309</v>
      </c>
      <c r="U46" s="19">
        <f t="shared" si="8"/>
        <v>1.7514981610555282</v>
      </c>
      <c r="V46" s="19">
        <f t="shared" si="1"/>
        <v>1.9161271871668877</v>
      </c>
      <c r="W46" s="19">
        <f t="shared" ref="W46:X46" si="9">(W9/W$5)*100</f>
        <v>1.8192098729011481</v>
      </c>
      <c r="X46" s="19">
        <f t="shared" si="9"/>
        <v>1.8090441208815378</v>
      </c>
      <c r="Y46" s="105"/>
    </row>
    <row r="47" spans="1:25" x14ac:dyDescent="0.25">
      <c r="A47" s="48" t="s">
        <v>36</v>
      </c>
      <c r="B47" s="47">
        <f t="shared" ref="B47:U47" si="10">(B10/B$5)*100</f>
        <v>1.1478472237851949</v>
      </c>
      <c r="C47" s="19">
        <f t="shared" si="10"/>
        <v>1.0791291385862147</v>
      </c>
      <c r="D47" s="19">
        <f t="shared" si="10"/>
        <v>1.0583654363945156</v>
      </c>
      <c r="E47" s="19">
        <f t="shared" si="10"/>
        <v>0.93354525883749473</v>
      </c>
      <c r="F47" s="19">
        <f t="shared" si="10"/>
        <v>0.90793215021080487</v>
      </c>
      <c r="G47" s="19">
        <f t="shared" si="10"/>
        <v>0.992449960116497</v>
      </c>
      <c r="H47" s="19">
        <f t="shared" si="10"/>
        <v>0.95410931828799372</v>
      </c>
      <c r="I47" s="19">
        <f t="shared" si="10"/>
        <v>0.83402146985962022</v>
      </c>
      <c r="J47" s="19">
        <f t="shared" si="10"/>
        <v>0.7278922100046461</v>
      </c>
      <c r="K47" s="19">
        <f t="shared" si="10"/>
        <v>0.76695762089404362</v>
      </c>
      <c r="L47" s="19">
        <f t="shared" si="10"/>
        <v>0.60950766773683607</v>
      </c>
      <c r="M47" s="19">
        <f t="shared" si="10"/>
        <v>0.64223247904773473</v>
      </c>
      <c r="N47" s="19">
        <f t="shared" si="10"/>
        <v>0.54886415612135997</v>
      </c>
      <c r="O47" s="19">
        <f t="shared" si="10"/>
        <v>0.54455294940829302</v>
      </c>
      <c r="P47" s="19">
        <f t="shared" si="10"/>
        <v>0.53414840423164234</v>
      </c>
      <c r="Q47" s="19">
        <f t="shared" si="10"/>
        <v>0.50882052777372799</v>
      </c>
      <c r="R47" s="19">
        <f t="shared" si="10"/>
        <v>0.49871737915418679</v>
      </c>
      <c r="S47" s="19">
        <f t="shared" si="10"/>
        <v>0.41838723305667985</v>
      </c>
      <c r="T47" s="19">
        <f t="shared" si="10"/>
        <v>0.42026187568128387</v>
      </c>
      <c r="U47" s="19">
        <f t="shared" si="10"/>
        <v>0.41022607443224196</v>
      </c>
      <c r="V47" s="19">
        <f t="shared" si="1"/>
        <v>0.32758755167303638</v>
      </c>
      <c r="W47" s="19">
        <f t="shared" ref="W47:X47" si="11">(W10/W$5)*100</f>
        <v>0.36015438700002461</v>
      </c>
      <c r="X47" s="19">
        <f t="shared" si="11"/>
        <v>0.31562046364316187</v>
      </c>
      <c r="Y47" s="105"/>
    </row>
    <row r="48" spans="1:25" x14ac:dyDescent="0.25">
      <c r="A48" s="48" t="s">
        <v>37</v>
      </c>
      <c r="B48" s="47">
        <f t="shared" ref="B48:U48" si="12">(B11/B$5)*100</f>
        <v>2.3789696383155903</v>
      </c>
      <c r="C48" s="19">
        <f t="shared" si="12"/>
        <v>2.2926245512376391</v>
      </c>
      <c r="D48" s="19">
        <f t="shared" si="12"/>
        <v>2.3279897270204217</v>
      </c>
      <c r="E48" s="19">
        <f t="shared" si="12"/>
        <v>2.3922097257710804</v>
      </c>
      <c r="F48" s="19">
        <f t="shared" si="12"/>
        <v>2.3335621139327385</v>
      </c>
      <c r="G48" s="19">
        <f t="shared" si="12"/>
        <v>1.7993952547906582</v>
      </c>
      <c r="H48" s="19">
        <f t="shared" si="12"/>
        <v>2.2010996514176879</v>
      </c>
      <c r="I48" s="19">
        <f t="shared" si="12"/>
        <v>2.1635012386457473</v>
      </c>
      <c r="J48" s="19">
        <f t="shared" si="12"/>
        <v>1.3876413194982189</v>
      </c>
      <c r="K48" s="19">
        <f t="shared" si="12"/>
        <v>1.3528517499957295</v>
      </c>
      <c r="L48" s="19">
        <f t="shared" si="12"/>
        <v>1.7225925261974215</v>
      </c>
      <c r="M48" s="19">
        <f t="shared" si="12"/>
        <v>1.7171747844042269</v>
      </c>
      <c r="N48" s="19">
        <f t="shared" si="12"/>
        <v>1.4651623723128524</v>
      </c>
      <c r="O48" s="19">
        <f t="shared" si="12"/>
        <v>1.2914118828146393</v>
      </c>
      <c r="P48" s="19">
        <f t="shared" si="12"/>
        <v>1.1142929210498984</v>
      </c>
      <c r="Q48" s="19">
        <f t="shared" si="12"/>
        <v>1.3165184429217087</v>
      </c>
      <c r="R48" s="19">
        <f t="shared" si="12"/>
        <v>1.4244973416070739</v>
      </c>
      <c r="S48" s="19">
        <f t="shared" si="12"/>
        <v>1.4268776319555174</v>
      </c>
      <c r="T48" s="19">
        <f t="shared" si="12"/>
        <v>1.3855508713867328</v>
      </c>
      <c r="U48" s="19">
        <f t="shared" si="12"/>
        <v>1.3374141611584063</v>
      </c>
      <c r="V48" s="19">
        <f t="shared" si="1"/>
        <v>1.2570522320151833</v>
      </c>
      <c r="W48" s="19">
        <f t="shared" ref="W48:X48" si="13">(W11/W$5)*100</f>
        <v>2.47068367873737</v>
      </c>
      <c r="X48" s="19">
        <f t="shared" si="13"/>
        <v>3.144107684863414</v>
      </c>
      <c r="Y48" s="105"/>
    </row>
    <row r="49" spans="1:25" x14ac:dyDescent="0.25">
      <c r="A49" s="48" t="s">
        <v>38</v>
      </c>
      <c r="B49" s="47">
        <f t="shared" ref="B49:U49" si="14">(B12/B$5)*100</f>
        <v>5.8585222029663973</v>
      </c>
      <c r="C49" s="19">
        <f t="shared" si="14"/>
        <v>6.0800739014507359</v>
      </c>
      <c r="D49" s="19">
        <f t="shared" si="14"/>
        <v>5.1841265896193196</v>
      </c>
      <c r="E49" s="19">
        <f t="shared" si="14"/>
        <v>4.168762448946743</v>
      </c>
      <c r="F49" s="19">
        <f t="shared" si="14"/>
        <v>3.4395528973428768</v>
      </c>
      <c r="G49" s="19">
        <f t="shared" si="14"/>
        <v>3.5412840632941922</v>
      </c>
      <c r="H49" s="19">
        <f t="shared" si="14"/>
        <v>3.9529952923419702</v>
      </c>
      <c r="I49" s="19">
        <f t="shared" si="14"/>
        <v>3.3839801816680426</v>
      </c>
      <c r="J49" s="19">
        <f t="shared" si="14"/>
        <v>2.9502865107635126</v>
      </c>
      <c r="K49" s="19">
        <f t="shared" si="14"/>
        <v>1.407512426763234</v>
      </c>
      <c r="L49" s="19">
        <f t="shared" si="14"/>
        <v>1.5775492576718109</v>
      </c>
      <c r="M49" s="19">
        <f t="shared" si="14"/>
        <v>1.6442973399732785</v>
      </c>
      <c r="N49" s="19">
        <f t="shared" si="14"/>
        <v>1.8798597347156578</v>
      </c>
      <c r="O49" s="19">
        <f t="shared" si="14"/>
        <v>1.3492135925283686</v>
      </c>
      <c r="P49" s="19">
        <f t="shared" si="14"/>
        <v>1.8309420300606851</v>
      </c>
      <c r="Q49" s="19">
        <f t="shared" si="14"/>
        <v>1.0482577635223793</v>
      </c>
      <c r="R49" s="19">
        <f t="shared" si="14"/>
        <v>0.94727640120953294</v>
      </c>
      <c r="S49" s="19">
        <f t="shared" si="14"/>
        <v>1.5754255420635892</v>
      </c>
      <c r="T49" s="19">
        <f t="shared" si="14"/>
        <v>1.6692276374715993</v>
      </c>
      <c r="U49" s="19">
        <f t="shared" si="14"/>
        <v>1.4415781487101669</v>
      </c>
      <c r="V49" s="19">
        <f t="shared" si="1"/>
        <v>1.0308608272885629</v>
      </c>
      <c r="W49" s="19">
        <f t="shared" ref="W49:X49" si="15">(W12/W$5)*100</f>
        <v>0.94156402881235091</v>
      </c>
      <c r="X49" s="19">
        <f t="shared" si="15"/>
        <v>2.1312629217437209</v>
      </c>
      <c r="Y49" s="105"/>
    </row>
    <row r="50" spans="1:25" x14ac:dyDescent="0.25">
      <c r="A50" s="48" t="s">
        <v>39</v>
      </c>
      <c r="B50" s="47">
        <f t="shared" ref="B50:U50" si="16">(B13/B$5)*100</f>
        <v>1.8725664513515337</v>
      </c>
      <c r="C50" s="19">
        <f t="shared" si="16"/>
        <v>1.9882009615586487</v>
      </c>
      <c r="D50" s="19">
        <f t="shared" si="16"/>
        <v>1.5513027629344271</v>
      </c>
      <c r="E50" s="19">
        <f t="shared" si="16"/>
        <v>1.3057561917791682</v>
      </c>
      <c r="F50" s="19">
        <f t="shared" si="16"/>
        <v>2.0904010197078144</v>
      </c>
      <c r="G50" s="19">
        <f t="shared" si="16"/>
        <v>2.1666944923664828</v>
      </c>
      <c r="H50" s="19">
        <f t="shared" si="16"/>
        <v>1.5991662773565243</v>
      </c>
      <c r="I50" s="19">
        <f t="shared" si="16"/>
        <v>1.9075144508670521</v>
      </c>
      <c r="J50" s="19">
        <f t="shared" si="16"/>
        <v>2.5228434257395076</v>
      </c>
      <c r="K50" s="19">
        <f t="shared" si="16"/>
        <v>0.7772064977879507</v>
      </c>
      <c r="L50" s="19">
        <f t="shared" si="16"/>
        <v>1.882303091540229</v>
      </c>
      <c r="M50" s="19">
        <f t="shared" si="16"/>
        <v>2.986456941576582</v>
      </c>
      <c r="N50" s="19">
        <f t="shared" si="16"/>
        <v>1.6404939777405092</v>
      </c>
      <c r="O50" s="19">
        <f t="shared" si="16"/>
        <v>2.1447476499041711</v>
      </c>
      <c r="P50" s="19">
        <f t="shared" si="16"/>
        <v>1.5876077570218261</v>
      </c>
      <c r="Q50" s="19">
        <f t="shared" si="16"/>
        <v>2.8429800262428926</v>
      </c>
      <c r="R50" s="19">
        <f t="shared" si="16"/>
        <v>1.8673239799939814</v>
      </c>
      <c r="S50" s="19">
        <f t="shared" si="16"/>
        <v>1.8847867860501248</v>
      </c>
      <c r="T50" s="19">
        <f t="shared" si="16"/>
        <v>2.2746674021249489</v>
      </c>
      <c r="U50" s="19">
        <f t="shared" si="16"/>
        <v>2.516653378256732</v>
      </c>
      <c r="V50" s="19">
        <f t="shared" si="1"/>
        <v>2.0539219509658633</v>
      </c>
      <c r="W50" s="19">
        <f t="shared" ref="W50:X50" si="17">(W13/W$5)*100</f>
        <v>2.6157287902254347</v>
      </c>
      <c r="X50" s="19">
        <f t="shared" si="17"/>
        <v>3.3728500417894685</v>
      </c>
      <c r="Y50" s="105"/>
    </row>
    <row r="51" spans="1:25" x14ac:dyDescent="0.25">
      <c r="A51" s="48" t="s">
        <v>40</v>
      </c>
      <c r="B51" s="47">
        <f t="shared" ref="B51:U51" si="18">(B14/B$5)*100</f>
        <v>0.77198352501631728</v>
      </c>
      <c r="C51" s="19">
        <f t="shared" si="18"/>
        <v>0.75581029161680413</v>
      </c>
      <c r="D51" s="19">
        <f t="shared" si="18"/>
        <v>0.61513607555610783</v>
      </c>
      <c r="E51" s="19">
        <f t="shared" si="18"/>
        <v>0.66394382632839055</v>
      </c>
      <c r="F51" s="19">
        <f t="shared" si="18"/>
        <v>0.73340523580743211</v>
      </c>
      <c r="G51" s="19">
        <f t="shared" si="18"/>
        <v>0.75500398835030702</v>
      </c>
      <c r="H51" s="19">
        <f t="shared" si="18"/>
        <v>0.77083408200668413</v>
      </c>
      <c r="I51" s="19">
        <f t="shared" si="18"/>
        <v>0.83071841453344342</v>
      </c>
      <c r="J51" s="19">
        <f t="shared" si="18"/>
        <v>0.62722626606783338</v>
      </c>
      <c r="K51" s="19">
        <f t="shared" si="18"/>
        <v>0.46803204482175492</v>
      </c>
      <c r="L51" s="19">
        <f t="shared" si="18"/>
        <v>0.49216929319926334</v>
      </c>
      <c r="M51" s="19">
        <f t="shared" si="18"/>
        <v>0.52380663184744325</v>
      </c>
      <c r="N51" s="19">
        <f t="shared" si="18"/>
        <v>0.55191340143314538</v>
      </c>
      <c r="O51" s="19">
        <f t="shared" si="18"/>
        <v>0.37266891789115031</v>
      </c>
      <c r="P51" s="19">
        <f t="shared" si="18"/>
        <v>0.41099752214490259</v>
      </c>
      <c r="Q51" s="19">
        <f t="shared" si="18"/>
        <v>0.44612917334888469</v>
      </c>
      <c r="R51" s="19">
        <f t="shared" si="18"/>
        <v>0.50158357098840622</v>
      </c>
      <c r="S51" s="19">
        <f t="shared" si="18"/>
        <v>0.58056339179852001</v>
      </c>
      <c r="T51" s="19">
        <f t="shared" si="18"/>
        <v>0.57129348725424522</v>
      </c>
      <c r="U51" s="19">
        <f t="shared" si="18"/>
        <v>0.51696201229392258</v>
      </c>
      <c r="V51" s="19">
        <f t="shared" si="1"/>
        <v>0.39258508176689283</v>
      </c>
      <c r="W51" s="19">
        <f t="shared" ref="W51:X51" si="19">(W14/W$5)*100</f>
        <v>0.37121714974063968</v>
      </c>
      <c r="X51" s="19">
        <f t="shared" si="19"/>
        <v>0.36510799278581796</v>
      </c>
      <c r="Y51" s="105"/>
    </row>
    <row r="52" spans="1:25" ht="30" x14ac:dyDescent="0.25">
      <c r="A52" s="48" t="s">
        <v>41</v>
      </c>
      <c r="B52" s="47">
        <f t="shared" ref="B52:U52" si="20">(B15/B$5)*100</f>
        <v>3.1779613333033239</v>
      </c>
      <c r="C52" s="19">
        <f t="shared" si="20"/>
        <v>3.4725283953727613</v>
      </c>
      <c r="D52" s="19">
        <f t="shared" si="20"/>
        <v>3.3262913715256208</v>
      </c>
      <c r="E52" s="19">
        <f t="shared" si="20"/>
        <v>3.3579462004305576</v>
      </c>
      <c r="F52" s="19">
        <f t="shared" si="20"/>
        <v>1.5785861358956761</v>
      </c>
      <c r="G52" s="19">
        <f t="shared" si="20"/>
        <v>3.058971933144119</v>
      </c>
      <c r="H52" s="19">
        <f t="shared" si="20"/>
        <v>2.8533438746541133</v>
      </c>
      <c r="I52" s="19">
        <f t="shared" si="20"/>
        <v>2.6143682906688688</v>
      </c>
      <c r="J52" s="19">
        <f t="shared" si="20"/>
        <v>3.5651231221929689</v>
      </c>
      <c r="K52" s="19">
        <f t="shared" si="20"/>
        <v>2.7313256922262266</v>
      </c>
      <c r="L52" s="19">
        <f t="shared" si="20"/>
        <v>2.7118202115350138</v>
      </c>
      <c r="M52" s="19">
        <f t="shared" si="20"/>
        <v>2.9029515364994531</v>
      </c>
      <c r="N52" s="19">
        <f t="shared" si="20"/>
        <v>3.0004573867967679</v>
      </c>
      <c r="O52" s="19">
        <f t="shared" si="20"/>
        <v>2.5280642511636398</v>
      </c>
      <c r="P52" s="19">
        <f t="shared" si="20"/>
        <v>2.4259240025520423</v>
      </c>
      <c r="Q52" s="19">
        <f t="shared" si="20"/>
        <v>2.1344219273946639</v>
      </c>
      <c r="R52" s="19">
        <f t="shared" si="20"/>
        <v>2.2714570286189257</v>
      </c>
      <c r="S52" s="19">
        <f t="shared" si="20"/>
        <v>2.2663777477956311</v>
      </c>
      <c r="T52" s="19">
        <f t="shared" si="20"/>
        <v>2.135455655805524</v>
      </c>
      <c r="U52" s="19">
        <f t="shared" si="20"/>
        <v>1.8479462976775287</v>
      </c>
      <c r="V52" s="19">
        <f t="shared" si="1"/>
        <v>1.7848321763772976</v>
      </c>
      <c r="W52" s="19">
        <f t="shared" ref="W52:X52" si="21">(W15/W$5)*100</f>
        <v>1.6926026993141088</v>
      </c>
      <c r="X52" s="19">
        <f t="shared" si="21"/>
        <v>1.9388114195222805</v>
      </c>
      <c r="Y52" s="105"/>
    </row>
    <row r="53" spans="1:25" x14ac:dyDescent="0.25">
      <c r="A53" s="48" t="s">
        <v>42</v>
      </c>
      <c r="B53" s="47">
        <f t="shared" ref="B53:U53" si="22">(B16/B$5)*100</f>
        <v>0.43213071954266158</v>
      </c>
      <c r="C53" s="19">
        <f t="shared" si="22"/>
        <v>0.37370619974386426</v>
      </c>
      <c r="D53" s="19">
        <f t="shared" si="22"/>
        <v>0.50536431796528725</v>
      </c>
      <c r="E53" s="19">
        <f t="shared" si="22"/>
        <v>0.50097579622960375</v>
      </c>
      <c r="F53" s="19">
        <f t="shared" si="22"/>
        <v>0.50985390724580837</v>
      </c>
      <c r="G53" s="19">
        <f t="shared" si="22"/>
        <v>0.53239838981950405</v>
      </c>
      <c r="H53" s="19">
        <f t="shared" si="22"/>
        <v>0.76364681783878974</v>
      </c>
      <c r="I53" s="19">
        <f t="shared" si="22"/>
        <v>0.8538398018166804</v>
      </c>
      <c r="J53" s="19">
        <f t="shared" si="22"/>
        <v>0.80377884466470495</v>
      </c>
      <c r="K53" s="19">
        <f t="shared" si="22"/>
        <v>0.60639188288949997</v>
      </c>
      <c r="L53" s="19">
        <f t="shared" si="22"/>
        <v>0.72358664298169839</v>
      </c>
      <c r="M53" s="19">
        <f t="shared" si="22"/>
        <v>0.68929916190938911</v>
      </c>
      <c r="N53" s="19">
        <f t="shared" si="22"/>
        <v>0.65101387406616873</v>
      </c>
      <c r="O53" s="19">
        <f t="shared" si="22"/>
        <v>0.67080405220407047</v>
      </c>
      <c r="P53" s="19">
        <f t="shared" si="22"/>
        <v>0.6647180141549327</v>
      </c>
      <c r="Q53" s="19">
        <f t="shared" si="22"/>
        <v>0.6706516984983234</v>
      </c>
      <c r="R53" s="19">
        <f t="shared" si="22"/>
        <v>0.76097393198526786</v>
      </c>
      <c r="S53" s="19">
        <f t="shared" si="22"/>
        <v>0.85176553961050472</v>
      </c>
      <c r="T53" s="19">
        <f t="shared" si="22"/>
        <v>0.82213729430151172</v>
      </c>
      <c r="U53" s="19">
        <f t="shared" si="22"/>
        <v>0.98377099354440467</v>
      </c>
      <c r="V53" s="19">
        <f t="shared" si="1"/>
        <v>1.0399604815017029</v>
      </c>
      <c r="W53" s="19">
        <f t="shared" ref="W53:X53" si="23">(W16/W$5)*100</f>
        <v>1.0263785431570667</v>
      </c>
      <c r="X53" s="19">
        <f t="shared" si="23"/>
        <v>0.95565917388818011</v>
      </c>
      <c r="Y53" s="105"/>
    </row>
    <row r="54" spans="1:25" x14ac:dyDescent="0.25">
      <c r="A54" s="48" t="s">
        <v>43</v>
      </c>
      <c r="B54" s="47">
        <f t="shared" ref="B54:U54" si="24">(B17/B$5)*100</f>
        <v>2.47799959487745</v>
      </c>
      <c r="C54" s="19">
        <f t="shared" si="24"/>
        <v>2.4794776511095713</v>
      </c>
      <c r="D54" s="19">
        <f t="shared" si="24"/>
        <v>2.3984093450975519</v>
      </c>
      <c r="E54" s="19">
        <f t="shared" si="24"/>
        <v>3.3036235237309612</v>
      </c>
      <c r="F54" s="19">
        <f t="shared" si="24"/>
        <v>3.1257966467300715</v>
      </c>
      <c r="G54" s="19">
        <f t="shared" si="24"/>
        <v>3.4114307974845568</v>
      </c>
      <c r="H54" s="19">
        <f t="shared" si="24"/>
        <v>3.7230028389693461</v>
      </c>
      <c r="I54" s="19">
        <f t="shared" si="24"/>
        <v>3.5408753096614372</v>
      </c>
      <c r="J54" s="19">
        <f t="shared" si="24"/>
        <v>3.3483041660213724</v>
      </c>
      <c r="K54" s="19">
        <f t="shared" si="24"/>
        <v>2.5348888850930087</v>
      </c>
      <c r="L54" s="19">
        <f t="shared" si="24"/>
        <v>3.5788204233959675</v>
      </c>
      <c r="M54" s="19">
        <f t="shared" si="24"/>
        <v>3.452568929916191</v>
      </c>
      <c r="N54" s="19">
        <f t="shared" si="24"/>
        <v>3.8283274889464853</v>
      </c>
      <c r="O54" s="19">
        <f t="shared" si="24"/>
        <v>2.7258069422895561</v>
      </c>
      <c r="P54" s="19">
        <f t="shared" si="24"/>
        <v>2.8265353057257743</v>
      </c>
      <c r="Q54" s="19">
        <f t="shared" si="24"/>
        <v>3.0252223356174368</v>
      </c>
      <c r="R54" s="19">
        <f t="shared" si="24"/>
        <v>2.9579099729144875</v>
      </c>
      <c r="S54" s="19">
        <f t="shared" si="24"/>
        <v>3.1753819316679617</v>
      </c>
      <c r="T54" s="19">
        <f t="shared" si="24"/>
        <v>3.7600304689859874</v>
      </c>
      <c r="U54" s="19">
        <f t="shared" si="24"/>
        <v>4.10869062009722</v>
      </c>
      <c r="V54" s="19">
        <f t="shared" si="1"/>
        <v>4.0233471128097129</v>
      </c>
      <c r="W54" s="19">
        <f t="shared" ref="W54:X54" si="25">(W17/W$5)*100</f>
        <v>3.7588809400889942</v>
      </c>
      <c r="X54" s="19">
        <f t="shared" si="25"/>
        <v>3.1518057449522718</v>
      </c>
      <c r="Y54" s="105"/>
    </row>
    <row r="55" spans="1:25" x14ac:dyDescent="0.25">
      <c r="A55" s="48" t="s">
        <v>44</v>
      </c>
      <c r="B55" s="47">
        <f t="shared" ref="B55:U55" si="26">(B18/B$5)*100</f>
        <v>0.74722603587585246</v>
      </c>
      <c r="C55" s="19">
        <f t="shared" si="26"/>
        <v>0.28132938632403265</v>
      </c>
      <c r="D55" s="19">
        <f t="shared" si="26"/>
        <v>0.49500849177747402</v>
      </c>
      <c r="E55" s="19">
        <f t="shared" si="26"/>
        <v>0.42854556063014304</v>
      </c>
      <c r="F55" s="19">
        <f t="shared" si="26"/>
        <v>0.45494656338856748</v>
      </c>
      <c r="G55" s="19">
        <f t="shared" si="26"/>
        <v>0.50086259669430688</v>
      </c>
      <c r="H55" s="19">
        <f t="shared" si="26"/>
        <v>0.63068243073274166</v>
      </c>
      <c r="I55" s="19">
        <f t="shared" si="26"/>
        <v>0.66886870355078443</v>
      </c>
      <c r="J55" s="19">
        <f t="shared" si="26"/>
        <v>0.62258014557844199</v>
      </c>
      <c r="K55" s="19">
        <f t="shared" si="26"/>
        <v>0.21522641477204787</v>
      </c>
      <c r="L55" s="19">
        <f t="shared" si="26"/>
        <v>0.32593992927103532</v>
      </c>
      <c r="M55" s="19">
        <f t="shared" si="26"/>
        <v>0.34313130086238314</v>
      </c>
      <c r="N55" s="19">
        <f t="shared" si="26"/>
        <v>0.22411953041622198</v>
      </c>
      <c r="O55" s="19">
        <f t="shared" si="26"/>
        <v>0.24489671747132732</v>
      </c>
      <c r="P55" s="19">
        <f t="shared" si="26"/>
        <v>0.24926925530809979</v>
      </c>
      <c r="Q55" s="19">
        <f t="shared" si="26"/>
        <v>0.23327015599941681</v>
      </c>
      <c r="R55" s="19">
        <f t="shared" si="26"/>
        <v>0.24362630590865447</v>
      </c>
      <c r="S55" s="19">
        <f t="shared" si="26"/>
        <v>0.2221404527304196</v>
      </c>
      <c r="T55" s="19">
        <f t="shared" si="26"/>
        <v>0.24953048868576233</v>
      </c>
      <c r="U55" s="19">
        <f t="shared" si="26"/>
        <v>0.21604382603328107</v>
      </c>
      <c r="V55" s="19">
        <f t="shared" si="1"/>
        <v>0.26778982398668855</v>
      </c>
      <c r="W55" s="19">
        <f t="shared" ref="W55:X55" si="27">(W18/W$5)*100</f>
        <v>0.21633847137202847</v>
      </c>
      <c r="X55" s="19">
        <f t="shared" si="27"/>
        <v>0.20234900804997139</v>
      </c>
      <c r="Y55" s="105"/>
    </row>
    <row r="56" spans="1:25" ht="30" x14ac:dyDescent="0.25">
      <c r="A56" s="48" t="s">
        <v>45</v>
      </c>
      <c r="B56" s="47">
        <f t="shared" ref="B56:U56" si="28">(B19/B$5)*100</f>
        <v>2.4712475523845963</v>
      </c>
      <c r="C56" s="19">
        <f t="shared" si="28"/>
        <v>2.5403623690453694</v>
      </c>
      <c r="D56" s="19">
        <f t="shared" si="28"/>
        <v>2.0380265937616504</v>
      </c>
      <c r="E56" s="19">
        <f t="shared" si="28"/>
        <v>1.7584451642757983</v>
      </c>
      <c r="F56" s="19">
        <f t="shared" si="28"/>
        <v>1.3354250416707518</v>
      </c>
      <c r="G56" s="19">
        <f t="shared" si="28"/>
        <v>1.2614317250078839</v>
      </c>
      <c r="H56" s="19">
        <f t="shared" si="28"/>
        <v>1.2523807812556151</v>
      </c>
      <c r="I56" s="19">
        <f t="shared" si="28"/>
        <v>1.2072667217175888</v>
      </c>
      <c r="J56" s="19">
        <f t="shared" si="28"/>
        <v>1.0949357286665633</v>
      </c>
      <c r="K56" s="19">
        <f t="shared" si="28"/>
        <v>1.2606118579505661</v>
      </c>
      <c r="L56" s="19">
        <f t="shared" si="28"/>
        <v>1.3624289043529276</v>
      </c>
      <c r="M56" s="19">
        <f t="shared" si="28"/>
        <v>1.2586541965261755</v>
      </c>
      <c r="N56" s="19">
        <f t="shared" si="28"/>
        <v>1.3005031254764445</v>
      </c>
      <c r="O56" s="19">
        <f t="shared" si="28"/>
        <v>1.1621185847707707</v>
      </c>
      <c r="P56" s="19">
        <f t="shared" si="28"/>
        <v>1.0890692464056264</v>
      </c>
      <c r="Q56" s="19">
        <f t="shared" si="28"/>
        <v>1.2071730572969821</v>
      </c>
      <c r="R56" s="19">
        <f t="shared" si="28"/>
        <v>1.0619240745783114</v>
      </c>
      <c r="S56" s="19">
        <f t="shared" si="28"/>
        <v>1.0316584215762432</v>
      </c>
      <c r="T56" s="19">
        <f t="shared" si="28"/>
        <v>1.0296415954191456</v>
      </c>
      <c r="U56" s="19">
        <f t="shared" si="28"/>
        <v>1.1380880121396053</v>
      </c>
      <c r="V56" s="19">
        <f t="shared" si="1"/>
        <v>1.0555598887242283</v>
      </c>
      <c r="W56" s="19">
        <f t="shared" ref="W56:X56" si="29">(W19/W$5)*100</f>
        <v>1.0079406052560416</v>
      </c>
      <c r="X56" s="19">
        <f t="shared" si="29"/>
        <v>0.95016055953899614</v>
      </c>
      <c r="Y56" s="105"/>
    </row>
    <row r="57" spans="1:25" x14ac:dyDescent="0.25">
      <c r="A57" s="48" t="s">
        <v>46</v>
      </c>
      <c r="B57" s="47">
        <f t="shared" ref="B57:U57" si="30">(B20/B$5)*100</f>
        <v>1.931084152956269</v>
      </c>
      <c r="C57" s="19">
        <f t="shared" si="30"/>
        <v>2.0658814637525982</v>
      </c>
      <c r="D57" s="19">
        <f t="shared" si="30"/>
        <v>2.0608094113748399</v>
      </c>
      <c r="E57" s="19">
        <f t="shared" si="30"/>
        <v>2.7221696879464021</v>
      </c>
      <c r="F57" s="19">
        <f t="shared" si="30"/>
        <v>2.3414060201980589</v>
      </c>
      <c r="G57" s="19">
        <f t="shared" si="30"/>
        <v>2.1982302854916802</v>
      </c>
      <c r="H57" s="19">
        <f t="shared" si="30"/>
        <v>2.4131239443705756</v>
      </c>
      <c r="I57" s="19">
        <f t="shared" si="30"/>
        <v>2.4128819157720893</v>
      </c>
      <c r="J57" s="19">
        <f t="shared" si="30"/>
        <v>2.0473904289917919</v>
      </c>
      <c r="K57" s="19">
        <f t="shared" si="30"/>
        <v>2.3025810088311158</v>
      </c>
      <c r="L57" s="19">
        <f t="shared" si="30"/>
        <v>2.3663238865077161</v>
      </c>
      <c r="M57" s="19">
        <f t="shared" si="30"/>
        <v>2.3427061824365363</v>
      </c>
      <c r="N57" s="19">
        <f t="shared" si="30"/>
        <v>2.8159780454337549</v>
      </c>
      <c r="O57" s="19">
        <f t="shared" si="30"/>
        <v>2.6451887682151445</v>
      </c>
      <c r="P57" s="19">
        <f t="shared" si="30"/>
        <v>2.4912088075136878</v>
      </c>
      <c r="Q57" s="19">
        <f t="shared" si="30"/>
        <v>2.220440297419449</v>
      </c>
      <c r="R57" s="19">
        <f t="shared" si="30"/>
        <v>2.5079178549420313</v>
      </c>
      <c r="S57" s="19">
        <f t="shared" si="30"/>
        <v>2.8537552639110348</v>
      </c>
      <c r="T57" s="19">
        <f t="shared" si="30"/>
        <v>2.7487753306278973</v>
      </c>
      <c r="U57" s="19">
        <f t="shared" si="30"/>
        <v>2.9423111545484946</v>
      </c>
      <c r="V57" s="19">
        <f t="shared" si="1"/>
        <v>3.052284013207498</v>
      </c>
      <c r="W57" s="19">
        <f t="shared" ref="W57:X57" si="31">(W20/W$5)*100</f>
        <v>3.4589571502323175</v>
      </c>
      <c r="X57" s="19">
        <f t="shared" si="31"/>
        <v>3.3354594642150173</v>
      </c>
      <c r="Y57" s="105"/>
    </row>
    <row r="58" spans="1:25" x14ac:dyDescent="0.25">
      <c r="A58" s="48" t="s">
        <v>47</v>
      </c>
      <c r="B58" s="47">
        <f t="shared" ref="B58:U58" si="32">(B21/B$5)*100</f>
        <v>6.2141297742567128</v>
      </c>
      <c r="C58" s="19">
        <f t="shared" si="32"/>
        <v>5.6748756062228383</v>
      </c>
      <c r="D58" s="19">
        <f t="shared" si="32"/>
        <v>6.025019676069757</v>
      </c>
      <c r="E58" s="19">
        <f t="shared" si="32"/>
        <v>6.4281834094521457</v>
      </c>
      <c r="F58" s="19">
        <f t="shared" si="32"/>
        <v>6.9634277870379453</v>
      </c>
      <c r="G58" s="19">
        <f t="shared" si="32"/>
        <v>7.2940434451926466</v>
      </c>
      <c r="H58" s="19">
        <f t="shared" si="32"/>
        <v>7.273511337909226</v>
      </c>
      <c r="I58" s="19">
        <f t="shared" si="32"/>
        <v>7.5177539223781995</v>
      </c>
      <c r="J58" s="19">
        <f t="shared" si="32"/>
        <v>7.9944246554127307</v>
      </c>
      <c r="K58" s="19">
        <f t="shared" si="32"/>
        <v>8.0282869002271831</v>
      </c>
      <c r="L58" s="19">
        <f t="shared" si="32"/>
        <v>7.3206108114274526</v>
      </c>
      <c r="M58" s="19">
        <f t="shared" si="32"/>
        <v>7.2771164824486823</v>
      </c>
      <c r="N58" s="19">
        <f t="shared" si="32"/>
        <v>7.194694313157493</v>
      </c>
      <c r="O58" s="19">
        <f t="shared" si="32"/>
        <v>7.4016610386054591</v>
      </c>
      <c r="P58" s="19">
        <f t="shared" si="32"/>
        <v>7.44395151119486</v>
      </c>
      <c r="Q58" s="19">
        <f t="shared" si="32"/>
        <v>7.2867764980317826</v>
      </c>
      <c r="R58" s="19">
        <f t="shared" si="32"/>
        <v>7.3388841915189396</v>
      </c>
      <c r="S58" s="19">
        <f t="shared" si="32"/>
        <v>7.6563500824509036</v>
      </c>
      <c r="T58" s="19">
        <f t="shared" si="32"/>
        <v>7.9206230382306977</v>
      </c>
      <c r="U58" s="19">
        <f t="shared" si="32"/>
        <v>7.7415704328592376</v>
      </c>
      <c r="V58" s="19">
        <f t="shared" si="1"/>
        <v>8.1584899773808583</v>
      </c>
      <c r="W58" s="19">
        <f t="shared" ref="W58:X58" si="33">(W21/W$5)*100</f>
        <v>7.7894141652530919</v>
      </c>
      <c r="X58" s="19">
        <f t="shared" si="33"/>
        <v>7.4242290942682434</v>
      </c>
      <c r="Y58" s="105"/>
    </row>
    <row r="59" spans="1:25" ht="30" x14ac:dyDescent="0.25">
      <c r="A59" s="48" t="s">
        <v>48</v>
      </c>
      <c r="B59" s="47">
        <f t="shared" ref="B59:U59" si="34">(B22/B$5)*100</f>
        <v>7.5105219328846964</v>
      </c>
      <c r="C59" s="19">
        <f t="shared" si="34"/>
        <v>7.3628519241670327</v>
      </c>
      <c r="D59" s="19">
        <f t="shared" si="34"/>
        <v>7.8372892589370773</v>
      </c>
      <c r="E59" s="19">
        <f t="shared" si="34"/>
        <v>7.7379635032090626</v>
      </c>
      <c r="F59" s="19">
        <f t="shared" si="34"/>
        <v>8.2086479066575144</v>
      </c>
      <c r="G59" s="19">
        <f t="shared" si="34"/>
        <v>7.5500398835030706</v>
      </c>
      <c r="H59" s="19">
        <f t="shared" si="34"/>
        <v>8.3821468358069495</v>
      </c>
      <c r="I59" s="19">
        <f t="shared" si="34"/>
        <v>7.864574731626754</v>
      </c>
      <c r="J59" s="19">
        <f t="shared" si="34"/>
        <v>7.4229518352175932</v>
      </c>
      <c r="K59" s="19">
        <f t="shared" si="34"/>
        <v>7.6166236783219166</v>
      </c>
      <c r="L59" s="19">
        <f t="shared" si="34"/>
        <v>7.8535225957855959</v>
      </c>
      <c r="M59" s="19">
        <f t="shared" si="34"/>
        <v>8.0013360864812331</v>
      </c>
      <c r="N59" s="19">
        <f t="shared" si="34"/>
        <v>7.4081414849824672</v>
      </c>
      <c r="O59" s="19">
        <f t="shared" si="34"/>
        <v>7.5750661677466464</v>
      </c>
      <c r="P59" s="19">
        <f t="shared" si="34"/>
        <v>7.7036069854741314</v>
      </c>
      <c r="Q59" s="19">
        <f t="shared" si="34"/>
        <v>7.8991106575302519</v>
      </c>
      <c r="R59" s="19">
        <f t="shared" si="34"/>
        <v>7.9393513807879161</v>
      </c>
      <c r="S59" s="19">
        <f t="shared" si="34"/>
        <v>7.4737315507584112</v>
      </c>
      <c r="T59" s="19">
        <f t="shared" si="34"/>
        <v>7.2127444413800355</v>
      </c>
      <c r="U59" s="19">
        <f t="shared" si="34"/>
        <v>7.3377742342017953</v>
      </c>
      <c r="V59" s="19">
        <f t="shared" si="1"/>
        <v>7.4305176403296676</v>
      </c>
      <c r="W59" s="19">
        <f t="shared" ref="W59:X59" si="35">(W22/W$5)*100</f>
        <v>6.920372692184773</v>
      </c>
      <c r="X59" s="19">
        <f t="shared" si="35"/>
        <v>6.723705626182201</v>
      </c>
      <c r="Y59" s="105"/>
    </row>
    <row r="60" spans="1:25" x14ac:dyDescent="0.25">
      <c r="A60" s="48" t="s">
        <v>49</v>
      </c>
      <c r="B60" s="47">
        <f t="shared" ref="B60:U60" si="36">(B23/B$5)*100</f>
        <v>4.4383425986360869</v>
      </c>
      <c r="C60" s="19">
        <f t="shared" si="36"/>
        <v>4.520165438474943</v>
      </c>
      <c r="D60" s="19">
        <f t="shared" si="36"/>
        <v>4.823743838283419</v>
      </c>
      <c r="E60" s="19">
        <f t="shared" si="36"/>
        <v>4.6174275194656254</v>
      </c>
      <c r="F60" s="19">
        <f t="shared" si="36"/>
        <v>4.6573193450338266</v>
      </c>
      <c r="G60" s="19">
        <f t="shared" si="36"/>
        <v>4.6598771959114771</v>
      </c>
      <c r="H60" s="19">
        <f t="shared" si="36"/>
        <v>4.2979839724009059</v>
      </c>
      <c r="I60" s="19">
        <f t="shared" si="36"/>
        <v>4.1288191577208924</v>
      </c>
      <c r="J60" s="19">
        <f t="shared" si="36"/>
        <v>4.2186774043673525</v>
      </c>
      <c r="K60" s="19">
        <f t="shared" si="36"/>
        <v>4.5607502177886339</v>
      </c>
      <c r="L60" s="19">
        <f t="shared" si="36"/>
        <v>4.4702661299522495</v>
      </c>
      <c r="M60" s="19">
        <f t="shared" si="36"/>
        <v>4.2663670593951171</v>
      </c>
      <c r="N60" s="19">
        <f t="shared" si="36"/>
        <v>4.3863393810032019</v>
      </c>
      <c r="O60" s="19">
        <f t="shared" si="36"/>
        <v>4.651516534331174</v>
      </c>
      <c r="P60" s="19">
        <f t="shared" si="36"/>
        <v>4.4601391753342146</v>
      </c>
      <c r="Q60" s="19">
        <f t="shared" si="36"/>
        <v>4.2061525003644844</v>
      </c>
      <c r="R60" s="19">
        <f t="shared" si="36"/>
        <v>4.0943550351825051</v>
      </c>
      <c r="S60" s="19">
        <f t="shared" si="36"/>
        <v>4.0816604658135383</v>
      </c>
      <c r="T60" s="19">
        <f t="shared" si="36"/>
        <v>3.8073099300001307</v>
      </c>
      <c r="U60" s="19">
        <f t="shared" si="36"/>
        <v>3.8926467940639387</v>
      </c>
      <c r="V60" s="19">
        <f t="shared" si="1"/>
        <v>3.8309544237318978</v>
      </c>
      <c r="W60" s="19">
        <f t="shared" ref="W60:X60" si="37">(W23/W$5)*100</f>
        <v>3.5867935196794258</v>
      </c>
      <c r="X60" s="19">
        <f t="shared" si="37"/>
        <v>3.7016671798706726</v>
      </c>
      <c r="Y60" s="105"/>
    </row>
    <row r="61" spans="1:25" x14ac:dyDescent="0.25">
      <c r="A61" s="48" t="s">
        <v>50</v>
      </c>
      <c r="B61" s="47">
        <f t="shared" ref="B61:U61" si="38">(B24/B$5)*100</f>
        <v>1.0893295221804595</v>
      </c>
      <c r="C61" s="19">
        <f t="shared" si="38"/>
        <v>1.2848774957485671</v>
      </c>
      <c r="D61" s="19">
        <f t="shared" si="38"/>
        <v>1.2965494387142207</v>
      </c>
      <c r="E61" s="19">
        <f t="shared" si="38"/>
        <v>1.3198398487012855</v>
      </c>
      <c r="F61" s="19">
        <f t="shared" si="38"/>
        <v>1.5001470732424746</v>
      </c>
      <c r="G61" s="19">
        <f t="shared" si="38"/>
        <v>1.4821822768842636</v>
      </c>
      <c r="H61" s="19">
        <f t="shared" si="38"/>
        <v>1.4931541308800806</v>
      </c>
      <c r="I61" s="19">
        <f t="shared" si="38"/>
        <v>1.4682080924855492</v>
      </c>
      <c r="J61" s="19">
        <f t="shared" si="38"/>
        <v>1.4155180424345672</v>
      </c>
      <c r="K61" s="19">
        <f t="shared" si="38"/>
        <v>1.5663700186187928</v>
      </c>
      <c r="L61" s="19">
        <f t="shared" si="38"/>
        <v>1.6003650527207833</v>
      </c>
      <c r="M61" s="19">
        <f t="shared" si="38"/>
        <v>1.533462893234544</v>
      </c>
      <c r="N61" s="19">
        <f t="shared" si="38"/>
        <v>1.5886568074401586</v>
      </c>
      <c r="O61" s="19">
        <f t="shared" si="38"/>
        <v>1.282285297070366</v>
      </c>
      <c r="P61" s="19">
        <f t="shared" si="38"/>
        <v>1.6083801949641676</v>
      </c>
      <c r="Q61" s="19">
        <f t="shared" si="38"/>
        <v>1.3704621664965739</v>
      </c>
      <c r="R61" s="19">
        <f t="shared" si="38"/>
        <v>1.5319795353903038</v>
      </c>
      <c r="S61" s="19">
        <f t="shared" si="38"/>
        <v>1.5754255420635892</v>
      </c>
      <c r="T61" s="19">
        <f t="shared" si="38"/>
        <v>1.5037495239220939</v>
      </c>
      <c r="U61" s="19">
        <f t="shared" si="38"/>
        <v>1.6576219747434482</v>
      </c>
      <c r="V61" s="19">
        <f t="shared" si="1"/>
        <v>1.0542599381223512</v>
      </c>
      <c r="W61" s="19">
        <f t="shared" ref="W61:X61" si="39">(W24/W$5)*100</f>
        <v>1.1800280256656095</v>
      </c>
      <c r="X61" s="19">
        <f t="shared" si="39"/>
        <v>1.2723793604011788</v>
      </c>
      <c r="Y61" s="105"/>
    </row>
    <row r="62" spans="1:25" x14ac:dyDescent="0.25">
      <c r="A62" s="48" t="s">
        <v>51</v>
      </c>
      <c r="B62" s="47">
        <f t="shared" ref="B62:U62" si="40">(B25/B$5)*100</f>
        <v>3.4300375863698767</v>
      </c>
      <c r="C62" s="19">
        <f t="shared" si="40"/>
        <v>3.6929730637609959</v>
      </c>
      <c r="D62" s="19">
        <f t="shared" si="40"/>
        <v>3.3946398243651879</v>
      </c>
      <c r="E62" s="19">
        <f t="shared" si="40"/>
        <v>3.38007766130817</v>
      </c>
      <c r="F62" s="19">
        <f t="shared" si="40"/>
        <v>3.1512893420923618</v>
      </c>
      <c r="G62" s="19">
        <f t="shared" si="40"/>
        <v>2.8326562413044689</v>
      </c>
      <c r="H62" s="19">
        <f t="shared" si="40"/>
        <v>2.7078017752542491</v>
      </c>
      <c r="I62" s="19">
        <f t="shared" si="40"/>
        <v>3.0421139554087531</v>
      </c>
      <c r="J62" s="19">
        <f t="shared" si="40"/>
        <v>2.3896546383769555</v>
      </c>
      <c r="K62" s="19">
        <f t="shared" si="40"/>
        <v>2.4699793314315972</v>
      </c>
      <c r="L62" s="19">
        <f t="shared" si="40"/>
        <v>2.6010006355828619</v>
      </c>
      <c r="M62" s="19">
        <f t="shared" si="40"/>
        <v>2.4611320296368278</v>
      </c>
      <c r="N62" s="19">
        <f t="shared" si="40"/>
        <v>2.4119530416221986</v>
      </c>
      <c r="O62" s="19">
        <f t="shared" si="40"/>
        <v>2.5219798606674582</v>
      </c>
      <c r="P62" s="19">
        <f t="shared" si="40"/>
        <v>2.4555989138982448</v>
      </c>
      <c r="Q62" s="19">
        <f t="shared" si="40"/>
        <v>2.4245516839189385</v>
      </c>
      <c r="R62" s="19">
        <f t="shared" si="40"/>
        <v>2.3058513306295594</v>
      </c>
      <c r="S62" s="19">
        <f t="shared" si="40"/>
        <v>2.3522357141883696</v>
      </c>
      <c r="T62" s="19">
        <f t="shared" si="40"/>
        <v>2.2050615289652362</v>
      </c>
      <c r="U62" s="19">
        <f t="shared" si="40"/>
        <v>2.3006095522234515</v>
      </c>
      <c r="V62" s="19">
        <f t="shared" si="1"/>
        <v>2.2710137014793434</v>
      </c>
      <c r="W62" s="19">
        <f t="shared" ref="W62:X62" si="41">(W25/W$5)*100</f>
        <v>2.1695306930206262</v>
      </c>
      <c r="X62" s="19">
        <f t="shared" si="41"/>
        <v>1.9597061540491794</v>
      </c>
      <c r="Y62" s="105"/>
    </row>
    <row r="63" spans="1:25" x14ac:dyDescent="0.25">
      <c r="A63" s="48" t="s">
        <v>52</v>
      </c>
      <c r="B63" s="47">
        <f t="shared" ref="B63:U63" si="42">(B26/B$5)*100</f>
        <v>2.6468006571988023</v>
      </c>
      <c r="C63" s="19">
        <f t="shared" si="42"/>
        <v>2.609644979110243</v>
      </c>
      <c r="D63" s="19">
        <f t="shared" si="42"/>
        <v>2.3176339008326088</v>
      </c>
      <c r="E63" s="19">
        <f t="shared" si="42"/>
        <v>2.1527875580950848</v>
      </c>
      <c r="F63" s="19">
        <f t="shared" si="42"/>
        <v>2.0884400431414845</v>
      </c>
      <c r="G63" s="19">
        <f t="shared" si="42"/>
        <v>2.0535366464466582</v>
      </c>
      <c r="H63" s="19">
        <f t="shared" si="42"/>
        <v>2.1903187551658463</v>
      </c>
      <c r="I63" s="19">
        <f t="shared" si="42"/>
        <v>2.1948802642444263</v>
      </c>
      <c r="J63" s="19">
        <f t="shared" si="42"/>
        <v>1.9513706055443705</v>
      </c>
      <c r="K63" s="19">
        <f t="shared" si="42"/>
        <v>2.1522641477204787</v>
      </c>
      <c r="L63" s="19">
        <f t="shared" si="42"/>
        <v>1.9833444696142499</v>
      </c>
      <c r="M63" s="19">
        <f t="shared" si="42"/>
        <v>1.9935017612049073</v>
      </c>
      <c r="N63" s="19">
        <f t="shared" si="42"/>
        <v>1.9164506784570818</v>
      </c>
      <c r="O63" s="19">
        <f t="shared" si="42"/>
        <v>1.9774269112591649</v>
      </c>
      <c r="P63" s="19">
        <f t="shared" si="42"/>
        <v>2.6529370743504908</v>
      </c>
      <c r="Q63" s="19">
        <f t="shared" si="42"/>
        <v>2.5805511007435484</v>
      </c>
      <c r="R63" s="19">
        <f t="shared" si="42"/>
        <v>2.5881712263001764</v>
      </c>
      <c r="S63" s="19">
        <f t="shared" si="42"/>
        <v>2.5920928901426876</v>
      </c>
      <c r="T63" s="19">
        <f t="shared" si="42"/>
        <v>2.7356421470128574</v>
      </c>
      <c r="U63" s="19">
        <f t="shared" si="42"/>
        <v>2.6696844216969726</v>
      </c>
      <c r="V63" s="19">
        <f t="shared" si="1"/>
        <v>2.5440033278735408</v>
      </c>
      <c r="W63" s="19">
        <f t="shared" ref="W63:X63" si="43">(W26/W$5)*100</f>
        <v>2.7337315927919956</v>
      </c>
      <c r="X63" s="19">
        <f t="shared" si="43"/>
        <v>2.6074429243830552</v>
      </c>
      <c r="Y63" s="105"/>
    </row>
    <row r="64" spans="1:25" x14ac:dyDescent="0.25">
      <c r="A64" s="48" t="s">
        <v>53</v>
      </c>
      <c r="B64" s="47">
        <f t="shared" ref="B64:U64" si="44">(B27/B$5)*100</f>
        <v>0.69320969593301973</v>
      </c>
      <c r="C64" s="19">
        <f t="shared" si="44"/>
        <v>0.71592030400369511</v>
      </c>
      <c r="D64" s="19">
        <f t="shared" si="44"/>
        <v>0.84089308645043714</v>
      </c>
      <c r="E64" s="19">
        <f t="shared" si="44"/>
        <v>0.91946160191537729</v>
      </c>
      <c r="F64" s="19">
        <f t="shared" si="44"/>
        <v>1.2295323070889304</v>
      </c>
      <c r="G64" s="19">
        <f t="shared" si="44"/>
        <v>1.3207932179494315</v>
      </c>
      <c r="H64" s="19">
        <f t="shared" si="44"/>
        <v>1.1948826679124593</v>
      </c>
      <c r="I64" s="19">
        <f t="shared" si="44"/>
        <v>1.3047068538398017</v>
      </c>
      <c r="J64" s="19">
        <f t="shared" si="44"/>
        <v>1.3829951990088276</v>
      </c>
      <c r="K64" s="19">
        <f t="shared" si="44"/>
        <v>1.4826708573185521</v>
      </c>
      <c r="L64" s="19">
        <f t="shared" si="44"/>
        <v>1.3396131093039552</v>
      </c>
      <c r="M64" s="19">
        <f t="shared" si="44"/>
        <v>1.3968176849265153</v>
      </c>
      <c r="N64" s="19">
        <f t="shared" si="44"/>
        <v>1.1419423692636073</v>
      </c>
      <c r="O64" s="19">
        <f t="shared" si="44"/>
        <v>1.1864561467554988</v>
      </c>
      <c r="P64" s="19">
        <f t="shared" si="44"/>
        <v>1.1306141222903097</v>
      </c>
      <c r="Q64" s="19">
        <f t="shared" si="44"/>
        <v>1.1371920104971571</v>
      </c>
      <c r="R64" s="19">
        <f t="shared" si="44"/>
        <v>1.2267301050459307</v>
      </c>
      <c r="S64" s="19">
        <f t="shared" si="44"/>
        <v>1.1638524333237936</v>
      </c>
      <c r="T64" s="19">
        <f t="shared" si="44"/>
        <v>1.2029996191376751</v>
      </c>
      <c r="U64" s="19">
        <f t="shared" si="44"/>
        <v>1.2062446953524857</v>
      </c>
      <c r="V64" s="19">
        <f t="shared" si="1"/>
        <v>1.212853911551361</v>
      </c>
      <c r="W64" s="19">
        <f t="shared" ref="W64:X64" si="45">(W27/W$5)*100</f>
        <v>1.4295547852594832</v>
      </c>
      <c r="X64" s="19">
        <f t="shared" si="45"/>
        <v>1.3570580213786125</v>
      </c>
      <c r="Y64" s="105"/>
    </row>
    <row r="65" spans="1:25" x14ac:dyDescent="0.25">
      <c r="A65" s="48" t="s">
        <v>54</v>
      </c>
      <c r="B65" s="47">
        <f t="shared" ref="B65:U65" si="46">(B28/B$5)*100</f>
        <v>9.939006549481217</v>
      </c>
      <c r="C65" s="19">
        <f t="shared" si="46"/>
        <v>9.7415548697276968</v>
      </c>
      <c r="D65" s="19">
        <f t="shared" si="46"/>
        <v>10.096930533117932</v>
      </c>
      <c r="E65" s="19">
        <f t="shared" si="46"/>
        <v>10.244854435345955</v>
      </c>
      <c r="F65" s="19">
        <f t="shared" si="46"/>
        <v>10.593195411314836</v>
      </c>
      <c r="G65" s="19">
        <f t="shared" si="46"/>
        <v>10.15638043296789</v>
      </c>
      <c r="H65" s="19">
        <f t="shared" si="46"/>
        <v>10.18255650986452</v>
      </c>
      <c r="I65" s="19">
        <f t="shared" si="46"/>
        <v>9.9653179190751437</v>
      </c>
      <c r="J65" s="19">
        <f t="shared" si="46"/>
        <v>9.8792008672758236</v>
      </c>
      <c r="K65" s="19">
        <f t="shared" si="46"/>
        <v>10.804024392327007</v>
      </c>
      <c r="L65" s="19">
        <f t="shared" si="46"/>
        <v>10.694089079382669</v>
      </c>
      <c r="M65" s="19">
        <f t="shared" si="46"/>
        <v>10.746386493380298</v>
      </c>
      <c r="N65" s="19">
        <f t="shared" si="46"/>
        <v>11.16633633175789</v>
      </c>
      <c r="O65" s="19">
        <f t="shared" si="46"/>
        <v>11.797633172096985</v>
      </c>
      <c r="P65" s="19">
        <f t="shared" si="46"/>
        <v>11.859578319509771</v>
      </c>
      <c r="Q65" s="19">
        <f t="shared" si="46"/>
        <v>12.318122175244204</v>
      </c>
      <c r="R65" s="19">
        <f t="shared" si="46"/>
        <v>12.757419854110838</v>
      </c>
      <c r="S65" s="19">
        <f t="shared" si="46"/>
        <v>12.389440832958556</v>
      </c>
      <c r="T65" s="19">
        <f t="shared" si="46"/>
        <v>12.184967758034224</v>
      </c>
      <c r="U65" s="19">
        <f t="shared" si="46"/>
        <v>12.24376945037422</v>
      </c>
      <c r="V65" s="19">
        <f t="shared" si="1"/>
        <v>12.432727556352857</v>
      </c>
      <c r="W65" s="19">
        <f t="shared" ref="W65:X65" si="47">(W28/W$5)*100</f>
        <v>11.881407183420608</v>
      </c>
      <c r="X65" s="19">
        <f t="shared" si="47"/>
        <v>12.826067830906609</v>
      </c>
      <c r="Y65" s="105"/>
    </row>
    <row r="66" spans="1:25" ht="30" x14ac:dyDescent="0.25">
      <c r="A66" s="48" t="s">
        <v>55</v>
      </c>
      <c r="B66" s="47">
        <f t="shared" ref="B66:U66" si="48">(B29/B$5)*100</f>
        <v>2.1539015552204539</v>
      </c>
      <c r="C66" s="19">
        <f t="shared" si="48"/>
        <v>2.592849194852092</v>
      </c>
      <c r="D66" s="19">
        <f t="shared" si="48"/>
        <v>2.6925148088314486</v>
      </c>
      <c r="E66" s="19">
        <f t="shared" si="48"/>
        <v>2.8851377180451885</v>
      </c>
      <c r="F66" s="19">
        <f t="shared" si="48"/>
        <v>3.1571722717913522</v>
      </c>
      <c r="G66" s="19">
        <f t="shared" si="48"/>
        <v>3.4949078969336078</v>
      </c>
      <c r="H66" s="19">
        <f t="shared" si="48"/>
        <v>2.855140690696087</v>
      </c>
      <c r="I66" s="19">
        <f t="shared" si="48"/>
        <v>2.9033856317093312</v>
      </c>
      <c r="J66" s="19">
        <f t="shared" si="48"/>
        <v>2.8883382375716278</v>
      </c>
      <c r="K66" s="19">
        <f t="shared" si="48"/>
        <v>3.1634866679193068</v>
      </c>
      <c r="L66" s="19">
        <f t="shared" si="48"/>
        <v>3.2773259888202602</v>
      </c>
      <c r="M66" s="19">
        <f t="shared" si="48"/>
        <v>3.5740313373011054</v>
      </c>
      <c r="N66" s="19">
        <f t="shared" si="48"/>
        <v>3.5554200335416981</v>
      </c>
      <c r="O66" s="19">
        <f t="shared" si="48"/>
        <v>4.7336558060296312</v>
      </c>
      <c r="P66" s="19">
        <f t="shared" si="48"/>
        <v>4.4334317551226317</v>
      </c>
      <c r="Q66" s="19">
        <f t="shared" si="48"/>
        <v>4.949701122612626</v>
      </c>
      <c r="R66" s="19">
        <f t="shared" si="48"/>
        <v>5.1046876567448667</v>
      </c>
      <c r="S66" s="19">
        <f t="shared" si="48"/>
        <v>4.6622238576120587</v>
      </c>
      <c r="T66" s="19">
        <f t="shared" si="48"/>
        <v>4.7686589706210682</v>
      </c>
      <c r="U66" s="19">
        <f t="shared" si="48"/>
        <v>5.1516164707697847</v>
      </c>
      <c r="V66" s="19">
        <f t="shared" si="1"/>
        <v>5.116605568988378</v>
      </c>
      <c r="W66" s="19">
        <f t="shared" ref="W66:X66" si="49">(W29/W$5)*100</f>
        <v>5.1257467364849916</v>
      </c>
      <c r="X66" s="19">
        <f t="shared" si="49"/>
        <v>4.8640742532881713</v>
      </c>
      <c r="Y66" s="105"/>
    </row>
    <row r="67" spans="1:25" x14ac:dyDescent="0.25">
      <c r="A67" s="48" t="s">
        <v>56</v>
      </c>
      <c r="B67" s="47">
        <f t="shared" ref="B67:U67" si="50">(B30/B$5)*100</f>
        <v>1.6407463257635435</v>
      </c>
      <c r="C67" s="19">
        <f t="shared" si="50"/>
        <v>1.45073586529781</v>
      </c>
      <c r="D67" s="19">
        <f t="shared" si="50"/>
        <v>1.5160929538958619</v>
      </c>
      <c r="E67" s="19">
        <f t="shared" si="50"/>
        <v>1.4184254471561071</v>
      </c>
      <c r="F67" s="19">
        <f t="shared" si="50"/>
        <v>1.7178154721051082</v>
      </c>
      <c r="G67" s="19">
        <f t="shared" si="50"/>
        <v>1.996030200159534</v>
      </c>
      <c r="H67" s="19">
        <f t="shared" si="50"/>
        <v>2.1202429295288749</v>
      </c>
      <c r="I67" s="19">
        <f t="shared" si="50"/>
        <v>2.2477291494632534</v>
      </c>
      <c r="J67" s="19">
        <f t="shared" si="50"/>
        <v>2.400495586185535</v>
      </c>
      <c r="K67" s="19">
        <f t="shared" si="50"/>
        <v>3.0541653143842988</v>
      </c>
      <c r="L67" s="19">
        <f t="shared" si="50"/>
        <v>2.798194292791838</v>
      </c>
      <c r="M67" s="19">
        <f t="shared" si="50"/>
        <v>2.8877687355763388</v>
      </c>
      <c r="N67" s="19">
        <f t="shared" si="50"/>
        <v>3.0339990852264065</v>
      </c>
      <c r="O67" s="19">
        <f t="shared" si="50"/>
        <v>3.0710961029478874</v>
      </c>
      <c r="P67" s="19">
        <f t="shared" si="50"/>
        <v>3.1663130406397912</v>
      </c>
      <c r="Q67" s="19">
        <f t="shared" si="50"/>
        <v>3.0645866744423387</v>
      </c>
      <c r="R67" s="19">
        <f t="shared" si="50"/>
        <v>2.9579099729144875</v>
      </c>
      <c r="S67" s="19">
        <f t="shared" si="50"/>
        <v>2.8278615915068759</v>
      </c>
      <c r="T67" s="19">
        <f t="shared" si="50"/>
        <v>3.0324520967127642</v>
      </c>
      <c r="U67" s="19">
        <f t="shared" si="50"/>
        <v>3.1660708315115351</v>
      </c>
      <c r="V67" s="19">
        <f t="shared" si="1"/>
        <v>3.375971713074903</v>
      </c>
      <c r="W67" s="19">
        <f t="shared" ref="W67:X67" si="51">(W30/W$5)*100</f>
        <v>3.3766010276077387</v>
      </c>
      <c r="X67" s="19">
        <f t="shared" si="51"/>
        <v>3.4300356310209819</v>
      </c>
      <c r="Y67" s="105"/>
    </row>
    <row r="68" spans="1:25" ht="30" x14ac:dyDescent="0.25">
      <c r="A68" s="48" t="s">
        <v>57</v>
      </c>
      <c r="B68" s="47">
        <f t="shared" ref="B68:U68" si="52">(B31/B$5)*100</f>
        <v>6.1983750084400517</v>
      </c>
      <c r="C68" s="19">
        <f t="shared" si="52"/>
        <v>6.1577544036446854</v>
      </c>
      <c r="D68" s="19">
        <f t="shared" si="52"/>
        <v>6.5034588459467297</v>
      </c>
      <c r="E68" s="19">
        <f t="shared" si="52"/>
        <v>6.6736414300947624</v>
      </c>
      <c r="F68" s="19">
        <f t="shared" si="52"/>
        <v>6.6457495832924787</v>
      </c>
      <c r="G68" s="19">
        <f t="shared" si="52"/>
        <v>6.5334743168790688</v>
      </c>
      <c r="H68" s="19">
        <f t="shared" si="52"/>
        <v>6.0624573256190031</v>
      </c>
      <c r="I68" s="19">
        <f t="shared" si="52"/>
        <v>6.3501238645747318</v>
      </c>
      <c r="J68" s="19">
        <f t="shared" si="52"/>
        <v>6.1886324918692894</v>
      </c>
      <c r="K68" s="19">
        <f t="shared" si="52"/>
        <v>6.926532634132176</v>
      </c>
      <c r="L68" s="19">
        <f t="shared" si="52"/>
        <v>6.7616238327276275</v>
      </c>
      <c r="M68" s="19">
        <f t="shared" si="52"/>
        <v>7.3894692092797278</v>
      </c>
      <c r="N68" s="19">
        <f t="shared" si="52"/>
        <v>6.4537277023936577</v>
      </c>
      <c r="O68" s="19">
        <f t="shared" si="52"/>
        <v>6.6106902741017919</v>
      </c>
      <c r="P68" s="19">
        <f t="shared" si="52"/>
        <v>6.6264077036069864</v>
      </c>
      <c r="Q68" s="19">
        <f t="shared" si="52"/>
        <v>5.0969529085872578</v>
      </c>
      <c r="R68" s="19">
        <f t="shared" si="52"/>
        <v>4.8438641998308949</v>
      </c>
      <c r="S68" s="19">
        <f t="shared" si="52"/>
        <v>5.2741322212682444</v>
      </c>
      <c r="T68" s="19">
        <f t="shared" si="52"/>
        <v>5.1757876626873127</v>
      </c>
      <c r="U68" s="19">
        <f t="shared" si="52"/>
        <v>4.6680898125048227</v>
      </c>
      <c r="V68" s="19">
        <f t="shared" si="1"/>
        <v>4.7669188570834304</v>
      </c>
      <c r="W68" s="19">
        <f t="shared" ref="W68:X68" si="53">(W31/W$5)*100</f>
        <v>4.8393441010890674</v>
      </c>
      <c r="X68" s="19">
        <f t="shared" si="53"/>
        <v>4.5341573923371303</v>
      </c>
      <c r="Y68" s="105"/>
    </row>
    <row r="69" spans="1:25" x14ac:dyDescent="0.25">
      <c r="A69" s="48" t="s">
        <v>58</v>
      </c>
      <c r="B69" s="47">
        <f t="shared" ref="B69:U69" si="54">(B32/B$5)*100</f>
        <v>6.7025275145731573</v>
      </c>
      <c r="C69" s="19">
        <f t="shared" si="54"/>
        <v>6.7204131762927499</v>
      </c>
      <c r="D69" s="19">
        <f t="shared" si="54"/>
        <v>7.0212501553373929</v>
      </c>
      <c r="E69" s="19">
        <f t="shared" si="54"/>
        <v>7.0981630887471585</v>
      </c>
      <c r="F69" s="19">
        <f t="shared" si="54"/>
        <v>7.2732620845180893</v>
      </c>
      <c r="G69" s="19">
        <f t="shared" si="54"/>
        <v>7.2068562524347488</v>
      </c>
      <c r="H69" s="19">
        <f t="shared" si="54"/>
        <v>7.0399252524526545</v>
      </c>
      <c r="I69" s="19">
        <f t="shared" si="54"/>
        <v>6.7547481420313789</v>
      </c>
      <c r="J69" s="19">
        <f t="shared" si="54"/>
        <v>6.6331113520210625</v>
      </c>
      <c r="K69" s="19">
        <f t="shared" si="54"/>
        <v>7.6986146934731732</v>
      </c>
      <c r="L69" s="19">
        <f t="shared" si="54"/>
        <v>6.8919998044360415</v>
      </c>
      <c r="M69" s="19">
        <f t="shared" si="54"/>
        <v>6.5969270010931629</v>
      </c>
      <c r="N69" s="19">
        <f t="shared" si="54"/>
        <v>7.8640036590943732</v>
      </c>
      <c r="O69" s="19">
        <f t="shared" si="54"/>
        <v>7.5187855556569625</v>
      </c>
      <c r="P69" s="19">
        <f t="shared" si="54"/>
        <v>7.2347433862041344</v>
      </c>
      <c r="Q69" s="19">
        <f t="shared" si="54"/>
        <v>6.6948534771832628</v>
      </c>
      <c r="R69" s="19">
        <f t="shared" si="54"/>
        <v>7.0121383224179201</v>
      </c>
      <c r="S69" s="19">
        <f t="shared" si="54"/>
        <v>6.4911348242637352</v>
      </c>
      <c r="T69" s="19">
        <f t="shared" si="54"/>
        <v>6.138450021669752</v>
      </c>
      <c r="U69" s="19">
        <f t="shared" si="54"/>
        <v>6.1418173400889895</v>
      </c>
      <c r="V69" s="19">
        <f t="shared" si="1"/>
        <v>6.2917609130853025</v>
      </c>
      <c r="W69" s="19">
        <f t="shared" ref="W69:X69" si="55">(W32/W$5)*100</f>
        <v>6.266440494628414</v>
      </c>
      <c r="X69" s="19">
        <f t="shared" si="55"/>
        <v>5.8274314872652084</v>
      </c>
      <c r="Y69" s="105"/>
    </row>
    <row r="70" spans="1:25" x14ac:dyDescent="0.25">
      <c r="A70" s="48" t="s">
        <v>59</v>
      </c>
      <c r="B70" s="47">
        <f t="shared" ref="B70:U70" si="56">(B33/B$5)*100</f>
        <v>11.156624879025905</v>
      </c>
      <c r="C70" s="19">
        <f t="shared" si="56"/>
        <v>10.994940269992231</v>
      </c>
      <c r="D70" s="19">
        <f t="shared" si="56"/>
        <v>10.87568866244149</v>
      </c>
      <c r="E70" s="19">
        <f t="shared" si="56"/>
        <v>11.07579019375088</v>
      </c>
      <c r="F70" s="19">
        <f t="shared" si="56"/>
        <v>11.626630061770761</v>
      </c>
      <c r="G70" s="19">
        <f t="shared" si="56"/>
        <v>11.838907748529877</v>
      </c>
      <c r="H70" s="19">
        <f t="shared" si="56"/>
        <v>11.8733604053617</v>
      </c>
      <c r="I70" s="19">
        <f t="shared" si="56"/>
        <v>11.600330305532617</v>
      </c>
      <c r="J70" s="19">
        <f t="shared" si="56"/>
        <v>11.873935264054515</v>
      </c>
      <c r="K70" s="19">
        <f t="shared" si="56"/>
        <v>13.417488000273304</v>
      </c>
      <c r="L70" s="19">
        <f t="shared" si="56"/>
        <v>12.46394289532439</v>
      </c>
      <c r="M70" s="19">
        <f t="shared" si="56"/>
        <v>12.143204178306814</v>
      </c>
      <c r="N70" s="19">
        <f t="shared" si="56"/>
        <v>12.831224271992683</v>
      </c>
      <c r="O70" s="19">
        <f t="shared" si="56"/>
        <v>13.367405920111953</v>
      </c>
      <c r="P70" s="19">
        <f t="shared" si="56"/>
        <v>13.211270531329289</v>
      </c>
      <c r="Q70" s="19">
        <f t="shared" si="56"/>
        <v>14.474413179763811</v>
      </c>
      <c r="R70" s="19">
        <f t="shared" si="56"/>
        <v>14.492899009730722</v>
      </c>
      <c r="S70" s="19">
        <f t="shared" si="56"/>
        <v>13.774070894149393</v>
      </c>
      <c r="T70" s="19">
        <f t="shared" si="56"/>
        <v>13.683464008510304</v>
      </c>
      <c r="U70" s="19">
        <f t="shared" si="56"/>
        <v>13.533602530799108</v>
      </c>
      <c r="V70" s="19">
        <f t="shared" si="1"/>
        <v>13.917271143696539</v>
      </c>
      <c r="W70" s="19">
        <f t="shared" ref="W70:X70" si="57">(W33/W$5)*100</f>
        <v>13.950143815915631</v>
      </c>
      <c r="X70" s="19">
        <f t="shared" si="57"/>
        <v>12.907447323274535</v>
      </c>
      <c r="Y70" s="105"/>
    </row>
    <row r="71" spans="1:25" ht="30" x14ac:dyDescent="0.25">
      <c r="A71" s="48" t="s">
        <v>60</v>
      </c>
      <c r="B71" s="47">
        <f t="shared" ref="B71:U71" si="58">(B34/B$5)*100</f>
        <v>2.6287952105511914</v>
      </c>
      <c r="C71" s="19">
        <f t="shared" si="58"/>
        <v>2.781801767756293</v>
      </c>
      <c r="D71" s="19">
        <f t="shared" si="58"/>
        <v>2.7587920964334534</v>
      </c>
      <c r="E71" s="19">
        <f t="shared" si="58"/>
        <v>2.8147194334346017</v>
      </c>
      <c r="F71" s="19">
        <f t="shared" si="58"/>
        <v>2.9728404745563286</v>
      </c>
      <c r="G71" s="19">
        <f t="shared" si="58"/>
        <v>2.8790324076650524</v>
      </c>
      <c r="H71" s="19">
        <f t="shared" si="58"/>
        <v>2.8389693463183243</v>
      </c>
      <c r="I71" s="19">
        <f t="shared" si="58"/>
        <v>2.7563996696944675</v>
      </c>
      <c r="J71" s="19">
        <f t="shared" si="58"/>
        <v>2.6854576428682049</v>
      </c>
      <c r="K71" s="19">
        <f t="shared" si="58"/>
        <v>3.1002852604068805</v>
      </c>
      <c r="L71" s="19">
        <f t="shared" si="58"/>
        <v>3.0491680383305351</v>
      </c>
      <c r="M71" s="19">
        <f t="shared" si="58"/>
        <v>2.8589214138224222</v>
      </c>
      <c r="N71" s="19">
        <f t="shared" si="58"/>
        <v>2.8800121969812471</v>
      </c>
      <c r="O71" s="19">
        <f t="shared" si="58"/>
        <v>2.7957774329956502</v>
      </c>
      <c r="P71" s="19">
        <f t="shared" si="58"/>
        <v>2.6544208199178008</v>
      </c>
      <c r="Q71" s="19">
        <f t="shared" si="58"/>
        <v>2.7482140253681293</v>
      </c>
      <c r="R71" s="19">
        <f t="shared" si="58"/>
        <v>2.6884879404978577</v>
      </c>
      <c r="S71" s="19">
        <f t="shared" si="58"/>
        <v>2.6547828338580213</v>
      </c>
      <c r="T71" s="19">
        <f t="shared" si="58"/>
        <v>2.6174434944774965</v>
      </c>
      <c r="U71" s="19">
        <f t="shared" si="58"/>
        <v>2.3494766081119312</v>
      </c>
      <c r="V71" s="19">
        <f t="shared" si="1"/>
        <v>2.284013207498115</v>
      </c>
      <c r="W71" s="19">
        <f t="shared" ref="W71:X71" si="59">(W34/W$5)*100</f>
        <v>2.3010546500479387</v>
      </c>
      <c r="X71" s="19">
        <f t="shared" si="59"/>
        <v>2.193947125324418</v>
      </c>
      <c r="Y71" s="105"/>
    </row>
    <row r="72" spans="1:25" x14ac:dyDescent="0.25">
      <c r="A72" s="48" t="s">
        <v>61</v>
      </c>
      <c r="B72" s="47">
        <f t="shared" ref="B72:U72" si="60">(B35/B$5)*100</f>
        <v>9.4528594899957227E-2</v>
      </c>
      <c r="C72" s="19">
        <f t="shared" si="60"/>
        <v>9.6575759484369403E-2</v>
      </c>
      <c r="D72" s="19">
        <f t="shared" si="60"/>
        <v>0.11184292282838326</v>
      </c>
      <c r="E72" s="19">
        <f t="shared" si="60"/>
        <v>0.14888437317666942</v>
      </c>
      <c r="F72" s="19">
        <f t="shared" si="60"/>
        <v>0.20590253946465342</v>
      </c>
      <c r="G72" s="19">
        <f t="shared" si="60"/>
        <v>0.23188083180291982</v>
      </c>
      <c r="H72" s="19">
        <f t="shared" si="60"/>
        <v>0.2281956373306501</v>
      </c>
      <c r="I72" s="19">
        <f t="shared" si="60"/>
        <v>0.22130470685383982</v>
      </c>
      <c r="J72" s="19">
        <f t="shared" si="60"/>
        <v>0.23075731763977078</v>
      </c>
      <c r="K72" s="19">
        <f t="shared" si="60"/>
        <v>0.27842782228447466</v>
      </c>
      <c r="L72" s="19">
        <f t="shared" si="60"/>
        <v>0.29823503528299733</v>
      </c>
      <c r="M72" s="19">
        <f t="shared" si="60"/>
        <v>0.27936353698530308</v>
      </c>
      <c r="N72" s="19">
        <f t="shared" si="60"/>
        <v>0.34304009757584997</v>
      </c>
      <c r="O72" s="19">
        <f t="shared" si="60"/>
        <v>0.38331660125946881</v>
      </c>
      <c r="P72" s="19">
        <f t="shared" si="60"/>
        <v>0.42138374111607335</v>
      </c>
      <c r="Q72" s="19">
        <f t="shared" si="60"/>
        <v>0.42571803469893565</v>
      </c>
      <c r="R72" s="19">
        <f t="shared" si="60"/>
        <v>0.34537611602344548</v>
      </c>
      <c r="S72" s="19">
        <f t="shared" si="60"/>
        <v>0.332529266663941</v>
      </c>
      <c r="T72" s="19">
        <f t="shared" si="60"/>
        <v>0.31782304348397089</v>
      </c>
      <c r="U72" s="19">
        <f t="shared" si="60"/>
        <v>0.31506391296520153</v>
      </c>
      <c r="V72" s="19">
        <f t="shared" si="1"/>
        <v>0.32498765046928213</v>
      </c>
      <c r="W72" s="19">
        <f t="shared" ref="W72:X72" si="61">(W35/W$5)*100</f>
        <v>0.31590333603756426</v>
      </c>
      <c r="X72" s="19">
        <f t="shared" si="61"/>
        <v>0.23754013988474904</v>
      </c>
      <c r="Y72" s="105"/>
    </row>
  </sheetData>
  <phoneticPr fontId="6" type="noConversion"/>
  <printOptions gridLines="1"/>
  <pageMargins left="0" right="0" top="0" bottom="0" header="0.51181102362204722" footer="0.74803149606299213"/>
  <pageSetup paperSize="9" scale="75" orientation="landscape" r:id="rId1"/>
  <rowBreaks count="1" manualBreakCount="1">
    <brk id="37" max="16383" man="1"/>
  </rowBreak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F1893-1CCF-4CA9-AB43-F47D64D4739B}">
  <sheetPr>
    <tabColor theme="6" tint="0.79998168889431442"/>
  </sheetPr>
  <dimension ref="A1:W35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41.7109375" style="7" customWidth="1"/>
    <col min="2" max="20" width="6.5703125" style="7" customWidth="1"/>
    <col min="21" max="21" width="5.85546875" style="7" bestFit="1" customWidth="1"/>
    <col min="22" max="23" width="5.85546875" style="7" customWidth="1"/>
    <col min="24" max="16384" width="9.140625" style="7"/>
  </cols>
  <sheetData>
    <row r="1" spans="1:23" ht="18.75" x14ac:dyDescent="0.3">
      <c r="A1" s="8" t="s">
        <v>139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3" x14ac:dyDescent="0.25">
      <c r="A2" s="7" t="s">
        <v>29</v>
      </c>
    </row>
    <row r="4" spans="1:23" ht="32.25" customHeight="1" x14ac:dyDescent="0.25">
      <c r="A4" s="4" t="s">
        <v>62</v>
      </c>
      <c r="B4" s="51" t="s">
        <v>85</v>
      </c>
      <c r="C4" s="49" t="s">
        <v>86</v>
      </c>
      <c r="D4" s="49" t="s">
        <v>87</v>
      </c>
      <c r="E4" s="49" t="s">
        <v>88</v>
      </c>
      <c r="F4" s="49" t="s">
        <v>89</v>
      </c>
      <c r="G4" s="49" t="s">
        <v>90</v>
      </c>
      <c r="H4" s="49" t="s">
        <v>91</v>
      </c>
      <c r="I4" s="49" t="s">
        <v>92</v>
      </c>
      <c r="J4" s="49" t="s">
        <v>93</v>
      </c>
      <c r="K4" s="49" t="s">
        <v>94</v>
      </c>
      <c r="L4" s="49" t="s">
        <v>95</v>
      </c>
      <c r="M4" s="49" t="s">
        <v>96</v>
      </c>
      <c r="N4" s="49" t="s">
        <v>97</v>
      </c>
      <c r="O4" s="49" t="s">
        <v>98</v>
      </c>
      <c r="P4" s="49" t="s">
        <v>99</v>
      </c>
      <c r="Q4" s="49" t="s">
        <v>100</v>
      </c>
      <c r="R4" s="49" t="s">
        <v>101</v>
      </c>
      <c r="S4" s="49" t="s">
        <v>102</v>
      </c>
      <c r="T4" s="15" t="s">
        <v>103</v>
      </c>
      <c r="U4" s="49" t="s">
        <v>115</v>
      </c>
      <c r="V4" s="49" t="s">
        <v>122</v>
      </c>
      <c r="W4" s="49" t="s">
        <v>138</v>
      </c>
    </row>
    <row r="5" spans="1:23" x14ac:dyDescent="0.25">
      <c r="A5" s="35" t="s">
        <v>30</v>
      </c>
      <c r="B5" s="50">
        <f>(('Psavo toimialat 2'!C5-'Psavo toimialat 2'!B5)/'Psavo toimialat 2'!B5)*100</f>
        <v>7.2021786590443604</v>
      </c>
      <c r="C5" s="50">
        <f>(('Psavo toimialat 2'!D5-'Psavo toimialat 2'!C5)/'Psavo toimialat 2'!C5)*100</f>
        <v>1.3667569440070426</v>
      </c>
      <c r="D5" s="50">
        <f>(('Psavo toimialat 2'!E5-'Psavo toimialat 2'!D5)/'Psavo toimialat 2'!D5)*100</f>
        <v>2.943125802576537</v>
      </c>
      <c r="E5" s="50">
        <f>(('Psavo toimialat 2'!F5-'Psavo toimialat 2'!E5)/'Psavo toimialat 2'!E5)*100</f>
        <v>2.5994406776250893</v>
      </c>
      <c r="F5" s="50">
        <f>(('Psavo toimialat 2'!G5-'Psavo toimialat 2'!F5)/'Psavo toimialat 2'!F5)*100</f>
        <v>5.7103637611530509</v>
      </c>
      <c r="G5" s="50">
        <f>(('Psavo toimialat 2'!H5-'Psavo toimialat 2'!G5)/'Psavo toimialat 2'!G5)*100</f>
        <v>3.2407665052776045</v>
      </c>
      <c r="H5" s="50">
        <f>(('Psavo toimialat 2'!I5-'Psavo toimialat 2'!H5)/'Psavo toimialat 2'!H5)*100</f>
        <v>8.7972113415028641</v>
      </c>
      <c r="I5" s="50">
        <f>(('Psavo toimialat 2'!J5-'Psavo toimialat 2'!I5)/'Psavo toimialat 2'!I5)*100</f>
        <v>6.6391412056151937</v>
      </c>
      <c r="J5" s="50">
        <f>(('Psavo toimialat 2'!K5-'Psavo toimialat 2'!J5)/'Psavo toimialat 2'!J5)*100</f>
        <v>-9.3340560631872371</v>
      </c>
      <c r="K5" s="50">
        <f>(('Psavo toimialat 2'!L5-'Psavo toimialat 2'!K5)/'Psavo toimialat 2'!K5)*100</f>
        <v>4.8135558478383436</v>
      </c>
      <c r="L5" s="50">
        <f>(('Psavo toimialat 2'!M5-'Psavo toimialat 2'!L5)/'Psavo toimialat 2'!L5)*100</f>
        <v>7.3385375075373487</v>
      </c>
      <c r="M5" s="50">
        <f>(('Psavo toimialat 2'!N5-'Psavo toimialat 2'!M5)/'Psavo toimialat 2'!M5)*100</f>
        <v>-0.41600874529332621</v>
      </c>
      <c r="N5" s="50">
        <f>(('Psavo toimialat 2'!O5-'Psavo toimialat 2'!N5)/'Psavo toimialat 2'!N5)*100</f>
        <v>0.23174264369568254</v>
      </c>
      <c r="O5" s="50">
        <f>(('Psavo toimialat 2'!P5-'Psavo toimialat 2'!O5)/'Psavo toimialat 2'!O5)*100</f>
        <v>2.5174165677953213</v>
      </c>
      <c r="P5" s="50">
        <f>(('Psavo toimialat 2'!Q5-'Psavo toimialat 2'!P5)/'Psavo toimialat 2'!P5)*100</f>
        <v>1.7701084618009733</v>
      </c>
      <c r="Q5" s="50">
        <f>(('Psavo toimialat 2'!R5-'Psavo toimialat 2'!Q5)/'Psavo toimialat 2'!Q5)*100</f>
        <v>1.7334888467706608</v>
      </c>
      <c r="R5" s="50">
        <f>(('Psavo toimialat 2'!S5-'Psavo toimialat 2'!R5)/'Psavo toimialat 2'!R5)*100</f>
        <v>5.1562791097608187</v>
      </c>
      <c r="S5" s="50">
        <f>(('Psavo toimialat 2'!T5-'Psavo toimialat 2'!S5)/'Psavo toimialat 2'!S5)*100</f>
        <v>3.7695735721002546</v>
      </c>
      <c r="T5" s="50">
        <f>(('Psavo toimialat 2'!U5-'Psavo toimialat 2'!T5)/'Psavo toimialat 2'!T5)*100</f>
        <v>2.126262427274991</v>
      </c>
      <c r="U5" s="50">
        <f>(('Psavo toimialat 2'!V5-'Psavo toimialat 2'!U5)/'Psavo toimialat 2'!U5)*100</f>
        <v>-1.0750752295465582</v>
      </c>
      <c r="V5" s="50">
        <f>(('Psavo toimialat 2'!W5-'Psavo toimialat 2'!V5)/'Psavo toimialat 2'!V5)*100</f>
        <v>5.7561812651119162</v>
      </c>
      <c r="W5" s="50">
        <f>(('Psavo toimialat 2'!X5-'Psavo toimialat 2'!W5)/'Psavo toimialat 2'!W5)*100</f>
        <v>11.773237947734607</v>
      </c>
    </row>
    <row r="6" spans="1:23" x14ac:dyDescent="0.25">
      <c r="A6" s="35" t="s">
        <v>32</v>
      </c>
      <c r="B6" s="50">
        <f>(('Psavo toimialat 2'!C6-'Psavo toimialat 2'!B6)/'Psavo toimialat 2'!B6)*100</f>
        <v>6.6021126760563389</v>
      </c>
      <c r="C6" s="50">
        <f>(('Psavo toimialat 2'!D6-'Psavo toimialat 2'!C6)/'Psavo toimialat 2'!C6)*100</f>
        <v>0.90834021469860338</v>
      </c>
      <c r="D6" s="50">
        <f>(('Psavo toimialat 2'!E6-'Psavo toimialat 2'!D6)/'Psavo toimialat 2'!D6)*100</f>
        <v>-12.765957446808518</v>
      </c>
      <c r="E6" s="50">
        <f>(('Psavo toimialat 2'!F6-'Psavo toimialat 2'!E6)/'Psavo toimialat 2'!E6)*100</f>
        <v>14.540337711069421</v>
      </c>
      <c r="F6" s="50">
        <f>(('Psavo toimialat 2'!G6-'Psavo toimialat 2'!F6)/'Psavo toimialat 2'!F6)*100</f>
        <v>-11.384111384111378</v>
      </c>
      <c r="G6" s="50">
        <f>(('Psavo toimialat 2'!H6-'Psavo toimialat 2'!G6)/'Psavo toimialat 2'!G6)*100</f>
        <v>-22.920517560073932</v>
      </c>
      <c r="H6" s="50">
        <f>(('Psavo toimialat 2'!I6-'Psavo toimialat 2'!H6)/'Psavo toimialat 2'!H6)*100</f>
        <v>42.326139088729008</v>
      </c>
      <c r="I6" s="50">
        <f>(('Psavo toimialat 2'!J6-'Psavo toimialat 2'!I6)/'Psavo toimialat 2'!I6)*100</f>
        <v>-22.240943555181133</v>
      </c>
      <c r="J6" s="50">
        <f>(('Psavo toimialat 2'!K6-'Psavo toimialat 2'!J6)/'Psavo toimialat 2'!J6)*100</f>
        <v>17.876489707475624</v>
      </c>
      <c r="K6" s="50">
        <f>(('Psavo toimialat 2'!L6-'Psavo toimialat 2'!K6)/'Psavo toimialat 2'!K6)*100</f>
        <v>2.1139705882352913</v>
      </c>
      <c r="L6" s="50">
        <f>(('Psavo toimialat 2'!M6-'Psavo toimialat 2'!L6)/'Psavo toimialat 2'!L6)*100</f>
        <v>-23.492349234923488</v>
      </c>
      <c r="M6" s="50">
        <f>(('Psavo toimialat 2'!N6-'Psavo toimialat 2'!M6)/'Psavo toimialat 2'!M6)*100</f>
        <v>2.5882352941176507</v>
      </c>
      <c r="N6" s="50">
        <f>(('Psavo toimialat 2'!O6-'Psavo toimialat 2'!N6)/'Psavo toimialat 2'!N6)*100</f>
        <v>-7.3394495412844094</v>
      </c>
      <c r="O6" s="50">
        <f>(('Psavo toimialat 2'!P6-'Psavo toimialat 2'!O6)/'Psavo toimialat 2'!O6)*100</f>
        <v>16.707920792079207</v>
      </c>
      <c r="P6" s="50">
        <f>(('Psavo toimialat 2'!Q6-'Psavo toimialat 2'!P6)/'Psavo toimialat 2'!P6)*100</f>
        <v>-26.40509013785789</v>
      </c>
      <c r="Q6" s="50">
        <f>(('Psavo toimialat 2'!R6-'Psavo toimialat 2'!Q6)/'Psavo toimialat 2'!Q6)*100</f>
        <v>9.9423631123919183</v>
      </c>
      <c r="R6" s="50">
        <f>(('Psavo toimialat 2'!S6-'Psavo toimialat 2'!R6)/'Psavo toimialat 2'!R6)*100</f>
        <v>14.809960681520312</v>
      </c>
      <c r="S6" s="50">
        <f>(('Psavo toimialat 2'!T6-'Psavo toimialat 2'!S6)/'Psavo toimialat 2'!S6)*100</f>
        <v>1.2557077625570874</v>
      </c>
      <c r="T6" s="50">
        <f>(('Psavo toimialat 2'!U6-'Psavo toimialat 2'!T6)/'Psavo toimialat 2'!T6)*100</f>
        <v>18.151071025930094</v>
      </c>
      <c r="U6" s="50">
        <f>(('Psavo toimialat 2'!V6-'Psavo toimialat 2'!U6)/'Psavo toimialat 2'!U6)*100</f>
        <v>17.08015267175573</v>
      </c>
      <c r="V6" s="50">
        <f>(('Psavo toimialat 2'!W6-'Psavo toimialat 2'!V6)/'Psavo toimialat 2'!V6)*100</f>
        <v>-4.0749796251018742</v>
      </c>
      <c r="W6" s="50">
        <f>(('Psavo toimialat 2'!X6-'Psavo toimialat 2'!W6)/'Psavo toimialat 2'!W6)*100</f>
        <v>15.717926932880191</v>
      </c>
    </row>
    <row r="7" spans="1:23" x14ac:dyDescent="0.25">
      <c r="A7" s="35" t="s">
        <v>33</v>
      </c>
      <c r="B7" s="50">
        <f>(('Psavo toimialat 2'!C7-'Psavo toimialat 2'!B7)/'Psavo toimialat 2'!B7)*100</f>
        <v>-7.0975918884664067</v>
      </c>
      <c r="C7" s="50">
        <f>(('Psavo toimialat 2'!D7-'Psavo toimialat 2'!C7)/'Psavo toimialat 2'!C7)*100</f>
        <v>3.4561164165529763</v>
      </c>
      <c r="D7" s="50">
        <f>(('Psavo toimialat 2'!E7-'Psavo toimialat 2'!D7)/'Psavo toimialat 2'!D7)*100</f>
        <v>-3.2527472527472554</v>
      </c>
      <c r="E7" s="50">
        <f>(('Psavo toimialat 2'!F7-'Psavo toimialat 2'!E7)/'Psavo toimialat 2'!E7)*100</f>
        <v>-5.0431621990004523</v>
      </c>
      <c r="F7" s="50">
        <f>(('Psavo toimialat 2'!G7-'Psavo toimialat 2'!F7)/'Psavo toimialat 2'!F7)*100</f>
        <v>-4.9282296650717763</v>
      </c>
      <c r="G7" s="50">
        <f>(('Psavo toimialat 2'!H7-'Psavo toimialat 2'!G7)/'Psavo toimialat 2'!G7)*100</f>
        <v>3.2712632108706599</v>
      </c>
      <c r="H7" s="50">
        <f>(('Psavo toimialat 2'!I7-'Psavo toimialat 2'!H7)/'Psavo toimialat 2'!H7)*100</f>
        <v>37.62183235867446</v>
      </c>
      <c r="I7" s="50">
        <f>(('Psavo toimialat 2'!J7-'Psavo toimialat 2'!I7)/'Psavo toimialat 2'!I7)*100</f>
        <v>-1.983002832861178</v>
      </c>
      <c r="J7" s="50">
        <f>(('Psavo toimialat 2'!K7-'Psavo toimialat 2'!J7)/'Psavo toimialat 2'!J7)*100</f>
        <v>-13.728323699421965</v>
      </c>
      <c r="K7" s="50">
        <f>(('Psavo toimialat 2'!L7-'Psavo toimialat 2'!K7)/'Psavo toimialat 2'!K7)*100</f>
        <v>9.7152428810720206</v>
      </c>
      <c r="L7" s="50">
        <f>(('Psavo toimialat 2'!M7-'Psavo toimialat 2'!L7)/'Psavo toimialat 2'!L7)*100</f>
        <v>6.7175572519084055</v>
      </c>
      <c r="M7" s="50">
        <f>(('Psavo toimialat 2'!N7-'Psavo toimialat 2'!M7)/'Psavo toimialat 2'!M7)*100</f>
        <v>-3.3619456366237603</v>
      </c>
      <c r="N7" s="50">
        <f>(('Psavo toimialat 2'!O7-'Psavo toimialat 2'!N7)/'Psavo toimialat 2'!N7)*100</f>
        <v>8.1421169504071056</v>
      </c>
      <c r="O7" s="50">
        <f>(('Psavo toimialat 2'!P7-'Psavo toimialat 2'!O7)/'Psavo toimialat 2'!O7)*100</f>
        <v>4.2094455852156099</v>
      </c>
      <c r="P7" s="50">
        <f>(('Psavo toimialat 2'!Q7-'Psavo toimialat 2'!P7)/'Psavo toimialat 2'!P7)*100</f>
        <v>-1.2807881773398941</v>
      </c>
      <c r="Q7" s="50">
        <f>(('Psavo toimialat 2'!R7-'Psavo toimialat 2'!Q7)/'Psavo toimialat 2'!Q7)*100</f>
        <v>4.6906187624750384</v>
      </c>
      <c r="R7" s="50">
        <f>(('Psavo toimialat 2'!S7-'Psavo toimialat 2'!R7)/'Psavo toimialat 2'!R7)*100</f>
        <v>8.0394026056561838</v>
      </c>
      <c r="S7" s="50">
        <f>(('Psavo toimialat 2'!T7-'Psavo toimialat 2'!S7)/'Psavo toimialat 2'!S7)*100</f>
        <v>12.029411764705875</v>
      </c>
      <c r="T7" s="50">
        <f>(('Psavo toimialat 2'!U7-'Psavo toimialat 2'!T7)/'Psavo toimialat 2'!T7)*100</f>
        <v>-5.5920189025990954</v>
      </c>
      <c r="U7" s="50">
        <f>(('Psavo toimialat 2'!V7-'Psavo toimialat 2'!U7)/'Psavo toimialat 2'!U7)*100</f>
        <v>-1.5016685205784299</v>
      </c>
      <c r="V7" s="50">
        <f>(('Psavo toimialat 2'!W7-'Psavo toimialat 2'!V7)/'Psavo toimialat 2'!V7)*100</f>
        <v>8.130999435347265</v>
      </c>
      <c r="W7" s="50">
        <f>(('Psavo toimialat 2'!X7-'Psavo toimialat 2'!W7)/'Psavo toimialat 2'!W7)*100</f>
        <v>9.9477806788511813</v>
      </c>
    </row>
    <row r="8" spans="1:23" x14ac:dyDescent="0.25">
      <c r="A8" s="35" t="s">
        <v>34</v>
      </c>
      <c r="B8" s="50">
        <f>(('Psavo toimialat 2'!C8-'Psavo toimialat 2'!B8)/'Psavo toimialat 2'!B8)*100</f>
        <v>104.09356725146198</v>
      </c>
      <c r="C8" s="50">
        <f>(('Psavo toimialat 2'!D8-'Psavo toimialat 2'!C8)/'Psavo toimialat 2'!C8)*100</f>
        <v>8.3094555873925469</v>
      </c>
      <c r="D8" s="50">
        <f>(('Psavo toimialat 2'!E8-'Psavo toimialat 2'!D8)/'Psavo toimialat 2'!D8)*100</f>
        <v>33.862433862433875</v>
      </c>
      <c r="E8" s="50">
        <f>(('Psavo toimialat 2'!F8-'Psavo toimialat 2'!E8)/'Psavo toimialat 2'!E8)*100</f>
        <v>-13.636363636363633</v>
      </c>
      <c r="F8" s="50">
        <f>(('Psavo toimialat 2'!G8-'Psavo toimialat 2'!F8)/'Psavo toimialat 2'!F8)*100</f>
        <v>-5.034324942791768</v>
      </c>
      <c r="G8" s="50">
        <f>(('Psavo toimialat 2'!H8-'Psavo toimialat 2'!G8)/'Psavo toimialat 2'!G8)*100</f>
        <v>53.493975903614469</v>
      </c>
      <c r="H8" s="50">
        <f>(('Psavo toimialat 2'!I8-'Psavo toimialat 2'!H8)/'Psavo toimialat 2'!H8)*100</f>
        <v>-1.883830455259031</v>
      </c>
      <c r="I8" s="50">
        <f>(('Psavo toimialat 2'!J8-'Psavo toimialat 2'!I8)/'Psavo toimialat 2'!I8)*100</f>
        <v>216.8</v>
      </c>
      <c r="J8" s="50">
        <f>(('Psavo toimialat 2'!K8-'Psavo toimialat 2'!J8)/'Psavo toimialat 2'!J8)*100</f>
        <v>-50.909090909090907</v>
      </c>
      <c r="K8" s="50">
        <f>(('Psavo toimialat 2'!L8-'Psavo toimialat 2'!K8)/'Psavo toimialat 2'!K8)*100</f>
        <v>-7.8189300411522726</v>
      </c>
      <c r="L8" s="50">
        <f>(('Psavo toimialat 2'!M8-'Psavo toimialat 2'!L8)/'Psavo toimialat 2'!L8)*100</f>
        <v>-59.151785714285708</v>
      </c>
      <c r="M8" s="50">
        <f>(('Psavo toimialat 2'!N8-'Psavo toimialat 2'!M8)/'Psavo toimialat 2'!M8)*100</f>
        <v>-36.885245901639344</v>
      </c>
      <c r="N8" s="50">
        <f>(('Psavo toimialat 2'!O8-'Psavo toimialat 2'!N8)/'Psavo toimialat 2'!N8)*100</f>
        <v>30.735930735930722</v>
      </c>
      <c r="O8" s="50">
        <f>(('Psavo toimialat 2'!P8-'Psavo toimialat 2'!O8)/'Psavo toimialat 2'!O8)*100</f>
        <v>34.437086092715241</v>
      </c>
      <c r="P8" s="50">
        <f>(('Psavo toimialat 2'!Q8-'Psavo toimialat 2'!P8)/'Psavo toimialat 2'!P8)*100</f>
        <v>28.817733990147769</v>
      </c>
      <c r="Q8" s="50">
        <f>(('Psavo toimialat 2'!R8-'Psavo toimialat 2'!Q8)/'Psavo toimialat 2'!Q8)*100</f>
        <v>-31.931166347992345</v>
      </c>
      <c r="R8" s="50">
        <f>(('Psavo toimialat 2'!S8-'Psavo toimialat 2'!R8)/'Psavo toimialat 2'!R8)*100</f>
        <v>29.213483146067411</v>
      </c>
      <c r="S8" s="50">
        <f>(('Psavo toimialat 2'!T8-'Psavo toimialat 2'!S8)/'Psavo toimialat 2'!S8)*100</f>
        <v>6.7391304347826111</v>
      </c>
      <c r="T8" s="50">
        <f>(('Psavo toimialat 2'!U8-'Psavo toimialat 2'!T8)/'Psavo toimialat 2'!T8)*100</f>
        <v>-29.735234215885946</v>
      </c>
      <c r="U8" s="50">
        <f>(('Psavo toimialat 2'!V8-'Psavo toimialat 2'!U8)/'Psavo toimialat 2'!U8)*100</f>
        <v>30.434782608695656</v>
      </c>
      <c r="V8" s="50">
        <f>(('Psavo toimialat 2'!W8-'Psavo toimialat 2'!V8)/'Psavo toimialat 2'!V8)*100</f>
        <v>-57.111111111111114</v>
      </c>
      <c r="W8" s="50">
        <f>(('Psavo toimialat 2'!X8-'Psavo toimialat 2'!W8)/'Psavo toimialat 2'!W8)*100</f>
        <v>56.994818652849744</v>
      </c>
    </row>
    <row r="9" spans="1:23" x14ac:dyDescent="0.25">
      <c r="A9" s="35" t="s">
        <v>35</v>
      </c>
      <c r="B9" s="50">
        <f>(('Psavo toimialat 2'!C9-'Psavo toimialat 2'!B9)/'Psavo toimialat 2'!B9)*100</f>
        <v>28.304093567251464</v>
      </c>
      <c r="C9" s="50">
        <f>(('Psavo toimialat 2'!D9-'Psavo toimialat 2'!C9)/'Psavo toimialat 2'!C9)*100</f>
        <v>1.2762078395624352</v>
      </c>
      <c r="D9" s="50">
        <f>(('Psavo toimialat 2'!E9-'Psavo toimialat 2'!D9)/'Psavo toimialat 2'!D9)*100</f>
        <v>-12.241224122412236</v>
      </c>
      <c r="E9" s="50">
        <f>(('Psavo toimialat 2'!F9-'Psavo toimialat 2'!E9)/'Psavo toimialat 2'!E9)*100</f>
        <v>-5.6410256410256414</v>
      </c>
      <c r="F9" s="50">
        <f>(('Psavo toimialat 2'!G9-'Psavo toimialat 2'!F9)/'Psavo toimialat 2'!F9)*100</f>
        <v>4.7826086956521801</v>
      </c>
      <c r="G9" s="50">
        <f>(('Psavo toimialat 2'!H9-'Psavo toimialat 2'!G9)/'Psavo toimialat 2'!G9)*100</f>
        <v>4.8755186721991581</v>
      </c>
      <c r="H9" s="50">
        <f>(('Psavo toimialat 2'!I9-'Psavo toimialat 2'!H9)/'Psavo toimialat 2'!H9)*100</f>
        <v>-3.5608308605341192</v>
      </c>
      <c r="I9" s="50">
        <f>(('Psavo toimialat 2'!J9-'Psavo toimialat 2'!I9)/'Psavo toimialat 2'!I9)*100</f>
        <v>30.15384615384616</v>
      </c>
      <c r="J9" s="50">
        <f>(('Psavo toimialat 2'!K9-'Psavo toimialat 2'!J9)/'Psavo toimialat 2'!J9)*100</f>
        <v>-23.32545311268716</v>
      </c>
      <c r="K9" s="50">
        <f>(('Psavo toimialat 2'!L9-'Psavo toimialat 2'!K9)/'Psavo toimialat 2'!K9)*100</f>
        <v>7.1942446043165464</v>
      </c>
      <c r="L9" s="50">
        <f>(('Psavo toimialat 2'!M9-'Psavo toimialat 2'!L9)/'Psavo toimialat 2'!L9)*100</f>
        <v>26.270373921380624</v>
      </c>
      <c r="M9" s="50">
        <f>(('Psavo toimialat 2'!N9-'Psavo toimialat 2'!M9)/'Psavo toimialat 2'!M9)*100</f>
        <v>5.2391799544419175</v>
      </c>
      <c r="N9" s="50">
        <f>(('Psavo toimialat 2'!O9-'Psavo toimialat 2'!N9)/'Psavo toimialat 2'!N9)*100</f>
        <v>-37.662337662337656</v>
      </c>
      <c r="O9" s="50">
        <f>(('Psavo toimialat 2'!P9-'Psavo toimialat 2'!O9)/'Psavo toimialat 2'!O9)*100</f>
        <v>-7.1759259259259283</v>
      </c>
      <c r="P9" s="50">
        <f>(('Psavo toimialat 2'!Q9-'Psavo toimialat 2'!P9)/'Psavo toimialat 2'!P9)*100</f>
        <v>29.426433915211962</v>
      </c>
      <c r="Q9" s="50">
        <f>(('Psavo toimialat 2'!R9-'Psavo toimialat 2'!Q9)/'Psavo toimialat 2'!Q9)*100</f>
        <v>8.5741811175337244</v>
      </c>
      <c r="R9" s="50">
        <f>(('Psavo toimialat 2'!S9-'Psavo toimialat 2'!R9)/'Psavo toimialat 2'!R9)*100</f>
        <v>27.417923691215606</v>
      </c>
      <c r="S9" s="50">
        <f>(('Psavo toimialat 2'!T9-'Psavo toimialat 2'!S9)/'Psavo toimialat 2'!S9)*100</f>
        <v>-14.415041782729798</v>
      </c>
      <c r="T9" s="50">
        <f>(('Psavo toimialat 2'!U9-'Psavo toimialat 2'!T9)/'Psavo toimialat 2'!T9)*100</f>
        <v>10.821806346623257</v>
      </c>
      <c r="U9" s="50">
        <f>(('Psavo toimialat 2'!V9-'Psavo toimialat 2'!U9)/'Psavo toimialat 2'!U9)*100</f>
        <v>8.2232011747430374</v>
      </c>
      <c r="V9" s="50">
        <f>(('Psavo toimialat 2'!W9-'Psavo toimialat 2'!V9)/'Psavo toimialat 2'!V9)*100</f>
        <v>0.4070556309362241</v>
      </c>
      <c r="W9" s="50">
        <f>(('Psavo toimialat 2'!X9-'Psavo toimialat 2'!W9)/'Psavo toimialat 2'!W9)*100</f>
        <v>11.148648648648649</v>
      </c>
    </row>
    <row r="10" spans="1:23" x14ac:dyDescent="0.25">
      <c r="A10" s="35" t="s">
        <v>36</v>
      </c>
      <c r="B10" s="50">
        <f>(('Psavo toimialat 2'!C10-'Psavo toimialat 2'!B10)/'Psavo toimialat 2'!B10)*100</f>
        <v>0.78431372549019329</v>
      </c>
      <c r="C10" s="50">
        <f>(('Psavo toimialat 2'!D10-'Psavo toimialat 2'!C10)/'Psavo toimialat 2'!C10)*100</f>
        <v>-0.58365758754863262</v>
      </c>
      <c r="D10" s="50">
        <f>(('Psavo toimialat 2'!E10-'Psavo toimialat 2'!D10)/'Psavo toimialat 2'!D10)*100</f>
        <v>-9.1976516634050931</v>
      </c>
      <c r="E10" s="50">
        <f>(('Psavo toimialat 2'!F10-'Psavo toimialat 2'!E10)/'Psavo toimialat 2'!E10)*100</f>
        <v>-0.21551724137931341</v>
      </c>
      <c r="F10" s="50">
        <f>(('Psavo toimialat 2'!G10-'Psavo toimialat 2'!F10)/'Psavo toimialat 2'!F10)*100</f>
        <v>15.550755939524846</v>
      </c>
      <c r="G10" s="50">
        <f>(('Psavo toimialat 2'!H10-'Psavo toimialat 2'!G10)/'Psavo toimialat 2'!G10)*100</f>
        <v>-0.74766355140186647</v>
      </c>
      <c r="H10" s="50">
        <f>(('Psavo toimialat 2'!I10-'Psavo toimialat 2'!H10)/'Psavo toimialat 2'!H10)*100</f>
        <v>-4.8964218455743902</v>
      </c>
      <c r="I10" s="50">
        <f>(('Psavo toimialat 2'!J10-'Psavo toimialat 2'!I10)/'Psavo toimialat 2'!I10)*100</f>
        <v>-6.9306930693069315</v>
      </c>
      <c r="J10" s="50">
        <f>(('Psavo toimialat 2'!K10-'Psavo toimialat 2'!J10)/'Psavo toimialat 2'!J10)*100</f>
        <v>-4.4680851063829818</v>
      </c>
      <c r="K10" s="50">
        <f>(('Psavo toimialat 2'!L10-'Psavo toimialat 2'!K10)/'Psavo toimialat 2'!K10)*100</f>
        <v>-16.70378619153675</v>
      </c>
      <c r="L10" s="50">
        <f>(('Psavo toimialat 2'!M10-'Psavo toimialat 2'!L10)/'Psavo toimialat 2'!L10)*100</f>
        <v>13.101604278074863</v>
      </c>
      <c r="M10" s="50">
        <f>(('Psavo toimialat 2'!N10-'Psavo toimialat 2'!M10)/'Psavo toimialat 2'!M10)*100</f>
        <v>-14.89361702127659</v>
      </c>
      <c r="N10" s="50">
        <f>(('Psavo toimialat 2'!O10-'Psavo toimialat 2'!N10)/'Psavo toimialat 2'!N10)*100</f>
        <v>-0.55555555555556346</v>
      </c>
      <c r="O10" s="50">
        <f>(('Psavo toimialat 2'!P10-'Psavo toimialat 2'!O10)/'Psavo toimialat 2'!O10)*100</f>
        <v>0.55865921787710293</v>
      </c>
      <c r="P10" s="50">
        <f>(('Psavo toimialat 2'!Q10-'Psavo toimialat 2'!P10)/'Psavo toimialat 2'!P10)*100</f>
        <v>-3.0555555555555598</v>
      </c>
      <c r="Q10" s="50">
        <f>(('Psavo toimialat 2'!R10-'Psavo toimialat 2'!Q10)/'Psavo toimialat 2'!Q10)*100</f>
        <v>-0.28653295128940237</v>
      </c>
      <c r="R10" s="50">
        <f>(('Psavo toimialat 2'!S10-'Psavo toimialat 2'!R10)/'Psavo toimialat 2'!R10)*100</f>
        <v>-11.781609195402295</v>
      </c>
      <c r="S10" s="50">
        <f>(('Psavo toimialat 2'!T10-'Psavo toimialat 2'!S10)/'Psavo toimialat 2'!S10)*100</f>
        <v>4.2345276872964197</v>
      </c>
      <c r="T10" s="50">
        <f>(('Psavo toimialat 2'!U10-'Psavo toimialat 2'!T10)/'Psavo toimialat 2'!T10)*100</f>
        <v>-0.31250000000000444</v>
      </c>
      <c r="U10" s="50">
        <f>(('Psavo toimialat 2'!V10-'Psavo toimialat 2'!U10)/'Psavo toimialat 2'!U10)*100</f>
        <v>-21.003134796238243</v>
      </c>
      <c r="V10" s="50">
        <f>(('Psavo toimialat 2'!W10-'Psavo toimialat 2'!V10)/'Psavo toimialat 2'!V10)*100</f>
        <v>16.269841269841276</v>
      </c>
      <c r="W10" s="50">
        <f>(('Psavo toimialat 2'!X10-'Psavo toimialat 2'!W10)/'Psavo toimialat 2'!W10)*100</f>
        <v>-2.047781569965875</v>
      </c>
    </row>
    <row r="11" spans="1:23" x14ac:dyDescent="0.25">
      <c r="A11" s="35" t="s">
        <v>37</v>
      </c>
      <c r="B11" s="50">
        <f>(('Psavo toimialat 2'!C11-'Psavo toimialat 2'!B11)/'Psavo toimialat 2'!B11)*100</f>
        <v>3.3112582781456954</v>
      </c>
      <c r="C11" s="50">
        <f>(('Psavo toimialat 2'!D11-'Psavo toimialat 2'!C11)/'Psavo toimialat 2'!C11)*100</f>
        <v>2.9304029304029329</v>
      </c>
      <c r="D11" s="50">
        <f>(('Psavo toimialat 2'!E11-'Psavo toimialat 2'!D11)/'Psavo toimialat 2'!D11)*100</f>
        <v>5.7829181494661919</v>
      </c>
      <c r="E11" s="50">
        <f>(('Psavo toimialat 2'!F11-'Psavo toimialat 2'!E11)/'Psavo toimialat 2'!E11)*100</f>
        <v>8.4104289318750469E-2</v>
      </c>
      <c r="F11" s="50">
        <f>(('Psavo toimialat 2'!G11-'Psavo toimialat 2'!F11)/'Psavo toimialat 2'!F11)*100</f>
        <v>-18.487394957983195</v>
      </c>
      <c r="G11" s="50">
        <f>(('Psavo toimialat 2'!H11-'Psavo toimialat 2'!G11)/'Psavo toimialat 2'!G11)*100</f>
        <v>26.288659793814436</v>
      </c>
      <c r="H11" s="50">
        <f>(('Psavo toimialat 2'!I11-'Psavo toimialat 2'!H11)/'Psavo toimialat 2'!H11)*100</f>
        <v>6.9387755102040813</v>
      </c>
      <c r="I11" s="50">
        <f>(('Psavo toimialat 2'!J11-'Psavo toimialat 2'!I11)/'Psavo toimialat 2'!I11)*100</f>
        <v>-31.603053435114507</v>
      </c>
      <c r="J11" s="50">
        <f>(('Psavo toimialat 2'!K11-'Psavo toimialat 2'!J11)/'Psavo toimialat 2'!J11)*100</f>
        <v>-11.607142857142847</v>
      </c>
      <c r="K11" s="50">
        <f>(('Psavo toimialat 2'!L11-'Psavo toimialat 2'!K11)/'Psavo toimialat 2'!K11)*100</f>
        <v>33.459595959595958</v>
      </c>
      <c r="L11" s="50">
        <f>(('Psavo toimialat 2'!M11-'Psavo toimialat 2'!L11)/'Psavo toimialat 2'!L11)*100</f>
        <v>7.000946073793747</v>
      </c>
      <c r="M11" s="50">
        <f>(('Psavo toimialat 2'!N11-'Psavo toimialat 2'!M11)/'Psavo toimialat 2'!M11)*100</f>
        <v>-15.030946065428823</v>
      </c>
      <c r="N11" s="50">
        <f>(('Psavo toimialat 2'!O11-'Psavo toimialat 2'!N11)/'Psavo toimialat 2'!N11)*100</f>
        <v>-11.65452653485951</v>
      </c>
      <c r="O11" s="50">
        <f>(('Psavo toimialat 2'!P11-'Psavo toimialat 2'!O11)/'Psavo toimialat 2'!O11)*100</f>
        <v>-11.542991755005902</v>
      </c>
      <c r="P11" s="50">
        <f>(('Psavo toimialat 2'!Q11-'Psavo toimialat 2'!P11)/'Psavo toimialat 2'!P11)*100</f>
        <v>20.239680426098541</v>
      </c>
      <c r="Q11" s="50">
        <f>(('Psavo toimialat 2'!R11-'Psavo toimialat 2'!Q11)/'Psavo toimialat 2'!Q11)*100</f>
        <v>10.07751937984497</v>
      </c>
      <c r="R11" s="50">
        <f>(('Psavo toimialat 2'!S11-'Psavo toimialat 2'!R11)/'Psavo toimialat 2'!R11)*100</f>
        <v>5.3319919517102585</v>
      </c>
      <c r="S11" s="50">
        <f>(('Psavo toimialat 2'!T11-'Psavo toimialat 2'!S11)/'Psavo toimialat 2'!S11)*100</f>
        <v>0.76408787010505941</v>
      </c>
      <c r="T11" s="50">
        <f>(('Psavo toimialat 2'!U11-'Psavo toimialat 2'!T11)/'Psavo toimialat 2'!T11)*100</f>
        <v>-1.4218009478672986</v>
      </c>
      <c r="U11" s="50">
        <f>(('Psavo toimialat 2'!V11-'Psavo toimialat 2'!U11)/'Psavo toimialat 2'!U11)*100</f>
        <v>-7.0192307692307665</v>
      </c>
      <c r="V11" s="50">
        <f>(('Psavo toimialat 2'!W11-'Psavo toimialat 2'!V11)/'Psavo toimialat 2'!V11)*100</f>
        <v>107.85935884177869</v>
      </c>
      <c r="W11" s="50">
        <f>(('Psavo toimialat 2'!X11-'Psavo toimialat 2'!W11)/'Psavo toimialat 2'!W11)*100</f>
        <v>42.238805970149244</v>
      </c>
    </row>
    <row r="12" spans="1:23" x14ac:dyDescent="0.25">
      <c r="A12" s="35" t="s">
        <v>38</v>
      </c>
      <c r="B12" s="50">
        <f>(('Psavo toimialat 2'!C12-'Psavo toimialat 2'!B12)/'Psavo toimialat 2'!B12)*100</f>
        <v>11.256242796772959</v>
      </c>
      <c r="C12" s="50">
        <f>(('Psavo toimialat 2'!D12-'Psavo toimialat 2'!C12)/'Psavo toimialat 2'!C12)*100</f>
        <v>-13.570441988950281</v>
      </c>
      <c r="D12" s="50">
        <f>(('Psavo toimialat 2'!E12-'Psavo toimialat 2'!D12)/'Psavo toimialat 2'!D12)*100</f>
        <v>-17.219336795844995</v>
      </c>
      <c r="E12" s="50">
        <f>(('Psavo toimialat 2'!F12-'Psavo toimialat 2'!E12)/'Psavo toimialat 2'!E12)*100</f>
        <v>-15.347490347490339</v>
      </c>
      <c r="F12" s="50">
        <f>(('Psavo toimialat 2'!G12-'Psavo toimialat 2'!F12)/'Psavo toimialat 2'!F12)*100</f>
        <v>8.8369441277080956</v>
      </c>
      <c r="G12" s="50">
        <f>(('Psavo toimialat 2'!H12-'Psavo toimialat 2'!G12)/'Psavo toimialat 2'!G12)*100</f>
        <v>15.243583027763224</v>
      </c>
      <c r="H12" s="50">
        <f>(('Psavo toimialat 2'!I12-'Psavo toimialat 2'!H12)/'Psavo toimialat 2'!H12)*100</f>
        <v>-6.8636363636363606</v>
      </c>
      <c r="I12" s="50">
        <f>(('Psavo toimialat 2'!J12-'Psavo toimialat 2'!I12)/'Psavo toimialat 2'!I12)*100</f>
        <v>-7.0278184480234289</v>
      </c>
      <c r="J12" s="50">
        <f>(('Psavo toimialat 2'!K12-'Psavo toimialat 2'!J12)/'Psavo toimialat 2'!J12)*100</f>
        <v>-56.745406824146983</v>
      </c>
      <c r="K12" s="50">
        <f>(('Psavo toimialat 2'!L12-'Psavo toimialat 2'!K12)/'Psavo toimialat 2'!K12)*100</f>
        <v>17.475728155339795</v>
      </c>
      <c r="L12" s="50">
        <f>(('Psavo toimialat 2'!M12-'Psavo toimialat 2'!L12)/'Psavo toimialat 2'!L12)*100</f>
        <v>11.880165289256199</v>
      </c>
      <c r="M12" s="50">
        <f>(('Psavo toimialat 2'!N12-'Psavo toimialat 2'!M12)/'Psavo toimialat 2'!M12)*100</f>
        <v>13.850415512465375</v>
      </c>
      <c r="N12" s="50">
        <f>(('Psavo toimialat 2'!O12-'Psavo toimialat 2'!N12)/'Psavo toimialat 2'!N12)*100</f>
        <v>-28.061638280616378</v>
      </c>
      <c r="O12" s="50">
        <f>(('Psavo toimialat 2'!P12-'Psavo toimialat 2'!O12)/'Psavo toimialat 2'!O12)*100</f>
        <v>39.120631341600905</v>
      </c>
      <c r="P12" s="50">
        <f>(('Psavo toimialat 2'!Q12-'Psavo toimialat 2'!P12)/'Psavo toimialat 2'!P12)*100</f>
        <v>-41.73419773095624</v>
      </c>
      <c r="Q12" s="50">
        <f>(('Psavo toimialat 2'!R12-'Psavo toimialat 2'!Q12)/'Psavo toimialat 2'!Q12)*100</f>
        <v>-8.0667593880389568</v>
      </c>
      <c r="R12" s="50">
        <f>(('Psavo toimialat 2'!S12-'Psavo toimialat 2'!R12)/'Psavo toimialat 2'!R12)*100</f>
        <v>74.886535552193649</v>
      </c>
      <c r="S12" s="50">
        <f>(('Psavo toimialat 2'!T12-'Psavo toimialat 2'!S12)/'Psavo toimialat 2'!S12)*100</f>
        <v>9.9480968858131504</v>
      </c>
      <c r="T12" s="50">
        <f>(('Psavo toimialat 2'!U12-'Psavo toimialat 2'!T12)/'Psavo toimialat 2'!T12)*100</f>
        <v>-11.801730920535013</v>
      </c>
      <c r="U12" s="50">
        <f>(('Psavo toimialat 2'!V12-'Psavo toimialat 2'!U12)/'Psavo toimialat 2'!U12)*100</f>
        <v>-29.259589652096341</v>
      </c>
      <c r="V12" s="50">
        <f>(('Psavo toimialat 2'!W12-'Psavo toimialat 2'!V12)/'Psavo toimialat 2'!V12)*100</f>
        <v>-3.404791929382097</v>
      </c>
      <c r="W12" s="50">
        <f>(('Psavo toimialat 2'!X12-'Psavo toimialat 2'!W12)/'Psavo toimialat 2'!W12)*100</f>
        <v>153.00261096605746</v>
      </c>
    </row>
    <row r="13" spans="1:23" x14ac:dyDescent="0.25">
      <c r="A13" s="35" t="s">
        <v>39</v>
      </c>
      <c r="B13" s="50">
        <f>(('Psavo toimialat 2'!C13-'Psavo toimialat 2'!B13)/'Psavo toimialat 2'!B13)*100</f>
        <v>13.822115384615385</v>
      </c>
      <c r="C13" s="50">
        <f>(('Psavo toimialat 2'!D13-'Psavo toimialat 2'!C13)/'Psavo toimialat 2'!C13)*100</f>
        <v>-20.908130939809922</v>
      </c>
      <c r="D13" s="50">
        <f>(('Psavo toimialat 2'!E13-'Psavo toimialat 2'!D13)/'Psavo toimialat 2'!D13)*100</f>
        <v>-13.351134846461948</v>
      </c>
      <c r="E13" s="50">
        <f>(('Psavo toimialat 2'!F13-'Psavo toimialat 2'!E13)/'Psavo toimialat 2'!E13)*100</f>
        <v>64.252696456086269</v>
      </c>
      <c r="F13" s="50">
        <f>(('Psavo toimialat 2'!G13-'Psavo toimialat 2'!F13)/'Psavo toimialat 2'!F13)*100</f>
        <v>9.5684803001876197</v>
      </c>
      <c r="G13" s="50">
        <f>(('Psavo toimialat 2'!H13-'Psavo toimialat 2'!G13)/'Psavo toimialat 2'!G13)*100</f>
        <v>-23.801369863013697</v>
      </c>
      <c r="H13" s="50">
        <f>(('Psavo toimialat 2'!I13-'Psavo toimialat 2'!H13)/'Psavo toimialat 2'!H13)*100</f>
        <v>29.775280898876407</v>
      </c>
      <c r="I13" s="50">
        <f>(('Psavo toimialat 2'!J13-'Psavo toimialat 2'!I13)/'Psavo toimialat 2'!I13)*100</f>
        <v>41.038961038961041</v>
      </c>
      <c r="J13" s="50">
        <f>(('Psavo toimialat 2'!K13-'Psavo toimialat 2'!J13)/'Psavo toimialat 2'!J13)*100</f>
        <v>-72.068753836709647</v>
      </c>
      <c r="K13" s="50">
        <f>(('Psavo toimialat 2'!L13-'Psavo toimialat 2'!K13)/'Psavo toimialat 2'!K13)*100</f>
        <v>153.84615384615387</v>
      </c>
      <c r="L13" s="50">
        <f>(('Psavo toimialat 2'!M13-'Psavo toimialat 2'!L13)/'Psavo toimialat 2'!L13)*100</f>
        <v>70.303030303030283</v>
      </c>
      <c r="M13" s="50">
        <f>(('Psavo toimialat 2'!N13-'Psavo toimialat 2'!M13)/'Psavo toimialat 2'!M13)*100</f>
        <v>-45.297407219115406</v>
      </c>
      <c r="N13" s="50">
        <f>(('Psavo toimialat 2'!O13-'Psavo toimialat 2'!N13)/'Psavo toimialat 2'!N13)*100</f>
        <v>31.040892193308554</v>
      </c>
      <c r="O13" s="50">
        <f>(('Psavo toimialat 2'!P13-'Psavo toimialat 2'!O13)/'Psavo toimialat 2'!O13)*100</f>
        <v>-24.113475177304963</v>
      </c>
      <c r="P13" s="50">
        <f>(('Psavo toimialat 2'!Q13-'Psavo toimialat 2'!P13)/'Psavo toimialat 2'!P13)*100</f>
        <v>82.242990654205599</v>
      </c>
      <c r="Q13" s="50">
        <f>(('Psavo toimialat 2'!R13-'Psavo toimialat 2'!Q13)/'Psavo toimialat 2'!Q13)*100</f>
        <v>-33.179487179487168</v>
      </c>
      <c r="R13" s="50">
        <f>(('Psavo toimialat 2'!S13-'Psavo toimialat 2'!R13)/'Psavo toimialat 2'!R13)*100</f>
        <v>6.139677666922486</v>
      </c>
      <c r="S13" s="50">
        <f>(('Psavo toimialat 2'!T13-'Psavo toimialat 2'!S13)/'Psavo toimialat 2'!S13)*100</f>
        <v>25.234996384670989</v>
      </c>
      <c r="T13" s="50">
        <f>(('Psavo toimialat 2'!U13-'Psavo toimialat 2'!T13)/'Psavo toimialat 2'!T13)*100</f>
        <v>12.990762124711317</v>
      </c>
      <c r="U13" s="50">
        <f>(('Psavo toimialat 2'!V13-'Psavo toimialat 2'!U13)/'Psavo toimialat 2'!U13)*100</f>
        <v>-19.264179867143582</v>
      </c>
      <c r="V13" s="50">
        <f>(('Psavo toimialat 2'!W13-'Psavo toimialat 2'!V13)/'Psavo toimialat 2'!V13)*100</f>
        <v>34.683544303797476</v>
      </c>
      <c r="W13" s="50">
        <f>(('Psavo toimialat 2'!X13-'Psavo toimialat 2'!W13)/'Psavo toimialat 2'!W13)*100</f>
        <v>44.125939849624046</v>
      </c>
    </row>
    <row r="14" spans="1:23" x14ac:dyDescent="0.25">
      <c r="A14" s="35" t="s">
        <v>40</v>
      </c>
      <c r="B14" s="50">
        <f>(('Psavo toimialat 2'!C14-'Psavo toimialat 2'!B14)/'Psavo toimialat 2'!B14)*100</f>
        <v>4.9562682215743523</v>
      </c>
      <c r="C14" s="50">
        <f>(('Psavo toimialat 2'!D14-'Psavo toimialat 2'!C14)/'Psavo toimialat 2'!C14)*100</f>
        <v>-17.5</v>
      </c>
      <c r="D14" s="50">
        <f>(('Psavo toimialat 2'!E14-'Psavo toimialat 2'!D14)/'Psavo toimialat 2'!D14)*100</f>
        <v>11.111111111111112</v>
      </c>
      <c r="E14" s="50">
        <f>(('Psavo toimialat 2'!F14-'Psavo toimialat 2'!E14)/'Psavo toimialat 2'!E14)*100</f>
        <v>13.33333333333333</v>
      </c>
      <c r="F14" s="50">
        <f>(('Psavo toimialat 2'!G14-'Psavo toimialat 2'!F14)/'Psavo toimialat 2'!F14)*100</f>
        <v>8.8235294117647172</v>
      </c>
      <c r="G14" s="50">
        <f>(('Psavo toimialat 2'!H14-'Psavo toimialat 2'!G14)/'Psavo toimialat 2'!G14)*100</f>
        <v>5.4054054054053946</v>
      </c>
      <c r="H14" s="50">
        <f>(('Psavo toimialat 2'!I14-'Psavo toimialat 2'!H14)/'Psavo toimialat 2'!H14)*100</f>
        <v>17.249417249417245</v>
      </c>
      <c r="I14" s="50">
        <f>(('Psavo toimialat 2'!J14-'Psavo toimialat 2'!I14)/'Psavo toimialat 2'!I14)*100</f>
        <v>-19.483101391650095</v>
      </c>
      <c r="J14" s="50">
        <f>(('Psavo toimialat 2'!K14-'Psavo toimialat 2'!J14)/'Psavo toimialat 2'!J14)*100</f>
        <v>-32.345679012345684</v>
      </c>
      <c r="K14" s="50">
        <f>(('Psavo toimialat 2'!L14-'Psavo toimialat 2'!K14)/'Psavo toimialat 2'!K14)*100</f>
        <v>10.218978102189784</v>
      </c>
      <c r="L14" s="50">
        <f>(('Psavo toimialat 2'!M14-'Psavo toimialat 2'!L14)/'Psavo toimialat 2'!L14)*100</f>
        <v>14.238410596026494</v>
      </c>
      <c r="M14" s="50">
        <f>(('Psavo toimialat 2'!N14-'Psavo toimialat 2'!M14)/'Psavo toimialat 2'!M14)*100</f>
        <v>4.9275362318840665</v>
      </c>
      <c r="N14" s="50">
        <f>(('Psavo toimialat 2'!O14-'Psavo toimialat 2'!N14)/'Psavo toimialat 2'!N14)*100</f>
        <v>-32.320441988950286</v>
      </c>
      <c r="O14" s="50">
        <f>(('Psavo toimialat 2'!P14-'Psavo toimialat 2'!O14)/'Psavo toimialat 2'!O14)*100</f>
        <v>13.061224489795917</v>
      </c>
      <c r="P14" s="50">
        <f>(('Psavo toimialat 2'!Q14-'Psavo toimialat 2'!P14)/'Psavo toimialat 2'!P14)*100</f>
        <v>10.469314079422391</v>
      </c>
      <c r="Q14" s="50">
        <f>(('Psavo toimialat 2'!R14-'Psavo toimialat 2'!Q14)/'Psavo toimialat 2'!Q14)*100</f>
        <v>14.379084967320255</v>
      </c>
      <c r="R14" s="50">
        <f>(('Psavo toimialat 2'!S14-'Psavo toimialat 2'!R14)/'Psavo toimialat 2'!R14)*100</f>
        <v>21.714285714285719</v>
      </c>
      <c r="S14" s="50">
        <f>(('Psavo toimialat 2'!T14-'Psavo toimialat 2'!S14)/'Psavo toimialat 2'!S14)*100</f>
        <v>2.1126760563380245</v>
      </c>
      <c r="T14" s="50">
        <f>(('Psavo toimialat 2'!U14-'Psavo toimialat 2'!T14)/'Psavo toimialat 2'!T14)*100</f>
        <v>-7.5862068965517171</v>
      </c>
      <c r="U14" s="50">
        <f>(('Psavo toimialat 2'!V14-'Psavo toimialat 2'!U14)/'Psavo toimialat 2'!U14)*100</f>
        <v>-24.875621890547269</v>
      </c>
      <c r="V14" s="50">
        <f>(('Psavo toimialat 2'!W14-'Psavo toimialat 2'!V14)/'Psavo toimialat 2'!V14)*100</f>
        <v>0</v>
      </c>
      <c r="W14" s="50">
        <f>(('Psavo toimialat 2'!X14-'Psavo toimialat 2'!W14)/'Psavo toimialat 2'!W14)*100</f>
        <v>9.9337748344370986</v>
      </c>
    </row>
    <row r="15" spans="1:23" ht="30" x14ac:dyDescent="0.25">
      <c r="A15" s="35" t="s">
        <v>41</v>
      </c>
      <c r="B15" s="50">
        <f>(('Psavo toimialat 2'!C15-'Psavo toimialat 2'!B15)/'Psavo toimialat 2'!B15)*100</f>
        <v>17.138810198300298</v>
      </c>
      <c r="C15" s="50">
        <f>(('Psavo toimialat 2'!D15-'Psavo toimialat 2'!C15)/'Psavo toimialat 2'!C15)*100</f>
        <v>-2.9020556227327758</v>
      </c>
      <c r="D15" s="50">
        <f>(('Psavo toimialat 2'!E15-'Psavo toimialat 2'!D15)/'Psavo toimialat 2'!D15)*100</f>
        <v>3.9227895392279026</v>
      </c>
      <c r="E15" s="50">
        <f>(('Psavo toimialat 2'!F15-'Psavo toimialat 2'!E15)/'Psavo toimialat 2'!E15)*100</f>
        <v>-51.767525464349916</v>
      </c>
      <c r="F15" s="50">
        <f>(('Psavo toimialat 2'!G15-'Psavo toimialat 2'!F15)/'Psavo toimialat 2'!F15)*100</f>
        <v>104.84472049689441</v>
      </c>
      <c r="G15" s="50">
        <f>(('Psavo toimialat 2'!H15-'Psavo toimialat 2'!G15)/'Psavo toimialat 2'!G15)*100</f>
        <v>-3.6992116434202513</v>
      </c>
      <c r="H15" s="50">
        <f>(('Psavo toimialat 2'!I15-'Psavo toimialat 2'!H15)/'Psavo toimialat 2'!H15)*100</f>
        <v>-0.31486146095717882</v>
      </c>
      <c r="I15" s="50">
        <f>(('Psavo toimialat 2'!J15-'Psavo toimialat 2'!I15)/'Psavo toimialat 2'!I15)*100</f>
        <v>45.420088439671488</v>
      </c>
      <c r="J15" s="50">
        <f>(('Psavo toimialat 2'!K15-'Psavo toimialat 2'!J15)/'Psavo toimialat 2'!J15)*100</f>
        <v>-30.538662033014763</v>
      </c>
      <c r="K15" s="50">
        <f>(('Psavo toimialat 2'!L15-'Psavo toimialat 2'!K15)/'Psavo toimialat 2'!K15)*100</f>
        <v>4.0650406504065035</v>
      </c>
      <c r="L15" s="50">
        <f>(('Psavo toimialat 2'!M15-'Psavo toimialat 2'!L15)/'Psavo toimialat 2'!L15)*100</f>
        <v>14.903846153846143</v>
      </c>
      <c r="M15" s="50">
        <f>(('Psavo toimialat 2'!N15-'Psavo toimialat 2'!M15)/'Psavo toimialat 2'!M15)*100</f>
        <v>2.9288702928870416</v>
      </c>
      <c r="N15" s="50">
        <f>(('Psavo toimialat 2'!O15-'Psavo toimialat 2'!N15)/'Psavo toimialat 2'!N15)*100</f>
        <v>-15.548780487804889</v>
      </c>
      <c r="O15" s="50">
        <f>(('Psavo toimialat 2'!P15-'Psavo toimialat 2'!O15)/'Psavo toimialat 2'!O15)*100</f>
        <v>-1.6245487364620872</v>
      </c>
      <c r="P15" s="50">
        <f>(('Psavo toimialat 2'!Q15-'Psavo toimialat 2'!P15)/'Psavo toimialat 2'!P15)*100</f>
        <v>-10.458715596330272</v>
      </c>
      <c r="Q15" s="50">
        <f>(('Psavo toimialat 2'!R15-'Psavo toimialat 2'!Q15)/'Psavo toimialat 2'!Q15)*100</f>
        <v>8.2650273224043662</v>
      </c>
      <c r="R15" s="50">
        <f>(('Psavo toimialat 2'!S15-'Psavo toimialat 2'!R15)/'Psavo toimialat 2'!R15)*100</f>
        <v>4.9211356466877039</v>
      </c>
      <c r="S15" s="50">
        <f>(('Psavo toimialat 2'!T15-'Psavo toimialat 2'!S15)/'Psavo toimialat 2'!S15)*100</f>
        <v>-2.2248947684906897</v>
      </c>
      <c r="T15" s="50">
        <f>(('Psavo toimialat 2'!U15-'Psavo toimialat 2'!T15)/'Psavo toimialat 2'!T15)*100</f>
        <v>-11.623616236162365</v>
      </c>
      <c r="U15" s="50">
        <f>(('Psavo toimialat 2'!V15-'Psavo toimialat 2'!U15)/'Psavo toimialat 2'!U15)*100</f>
        <v>-4.4537230340988012</v>
      </c>
      <c r="V15" s="50">
        <f>(('Psavo toimialat 2'!W15-'Psavo toimialat 2'!V15)/'Psavo toimialat 2'!V15)*100</f>
        <v>0.29133284777857044</v>
      </c>
      <c r="W15" s="50">
        <f>(('Psavo toimialat 2'!X15-'Psavo toimialat 2'!W15)/'Psavo toimialat 2'!W15)*100</f>
        <v>28.031953522149621</v>
      </c>
    </row>
    <row r="16" spans="1:23" x14ac:dyDescent="0.25">
      <c r="A16" s="35" t="s">
        <v>42</v>
      </c>
      <c r="B16" s="50">
        <f>(('Psavo toimialat 2'!C16-'Psavo toimialat 2'!B16)/'Psavo toimialat 2'!B16)*100</f>
        <v>-7.2916666666666599</v>
      </c>
      <c r="C16" s="50">
        <f>(('Psavo toimialat 2'!D16-'Psavo toimialat 2'!C16)/'Psavo toimialat 2'!C16)*100</f>
        <v>37.078651685393247</v>
      </c>
      <c r="D16" s="50">
        <f>(('Psavo toimialat 2'!E16-'Psavo toimialat 2'!D16)/'Psavo toimialat 2'!D16)*100</f>
        <v>2.0491803278688527</v>
      </c>
      <c r="E16" s="50">
        <f>(('Psavo toimialat 2'!F16-'Psavo toimialat 2'!E16)/'Psavo toimialat 2'!E16)*100</f>
        <v>4.4176706827309298</v>
      </c>
      <c r="F16" s="50">
        <f>(('Psavo toimialat 2'!G16-'Psavo toimialat 2'!F16)/'Psavo toimialat 2'!F16)*100</f>
        <v>10.384615384615383</v>
      </c>
      <c r="G16" s="50">
        <f>(('Psavo toimialat 2'!H16-'Psavo toimialat 2'!G16)/'Psavo toimialat 2'!G16)*100</f>
        <v>48.083623693379792</v>
      </c>
      <c r="H16" s="50">
        <f>(('Psavo toimialat 2'!I16-'Psavo toimialat 2'!H16)/'Psavo toimialat 2'!H16)*100</f>
        <v>21.64705882352942</v>
      </c>
      <c r="I16" s="50">
        <f>(('Psavo toimialat 2'!J16-'Psavo toimialat 2'!I16)/'Psavo toimialat 2'!I16)*100</f>
        <v>0.38684719535782536</v>
      </c>
      <c r="J16" s="50">
        <f>(('Psavo toimialat 2'!K16-'Psavo toimialat 2'!J16)/'Psavo toimialat 2'!J16)*100</f>
        <v>-31.599229287090559</v>
      </c>
      <c r="K16" s="50">
        <f>(('Psavo toimialat 2'!L16-'Psavo toimialat 2'!K16)/'Psavo toimialat 2'!K16)*100</f>
        <v>25.070422535211261</v>
      </c>
      <c r="L16" s="50">
        <f>(('Psavo toimialat 2'!M16-'Psavo toimialat 2'!L16)/'Psavo toimialat 2'!L16)*100</f>
        <v>2.2522522522522523</v>
      </c>
      <c r="M16" s="50">
        <f>(('Psavo toimialat 2'!N16-'Psavo toimialat 2'!M16)/'Psavo toimialat 2'!M16)*100</f>
        <v>-5.9471365638766427</v>
      </c>
      <c r="N16" s="50">
        <f>(('Psavo toimialat 2'!O16-'Psavo toimialat 2'!N16)/'Psavo toimialat 2'!N16)*100</f>
        <v>3.2786885245901605</v>
      </c>
      <c r="O16" s="50">
        <f>(('Psavo toimialat 2'!P16-'Psavo toimialat 2'!O16)/'Psavo toimialat 2'!O16)*100</f>
        <v>1.5873015873015774</v>
      </c>
      <c r="P16" s="50">
        <f>(('Psavo toimialat 2'!Q16-'Psavo toimialat 2'!P16)/'Psavo toimialat 2'!P16)*100</f>
        <v>2.678571428571435</v>
      </c>
      <c r="Q16" s="50">
        <f>(('Psavo toimialat 2'!R16-'Psavo toimialat 2'!Q16)/'Psavo toimialat 2'!Q16)*100</f>
        <v>15.434782608695654</v>
      </c>
      <c r="R16" s="50">
        <f>(('Psavo toimialat 2'!S16-'Psavo toimialat 2'!R16)/'Psavo toimialat 2'!R16)*100</f>
        <v>17.702448210922782</v>
      </c>
      <c r="S16" s="50">
        <f>(('Psavo toimialat 2'!T16-'Psavo toimialat 2'!S16)/'Psavo toimialat 2'!S16)*100</f>
        <v>0.16000000000000228</v>
      </c>
      <c r="T16" s="50">
        <f>(('Psavo toimialat 2'!U16-'Psavo toimialat 2'!T16)/'Psavo toimialat 2'!T16)*100</f>
        <v>22.204472843450475</v>
      </c>
      <c r="U16" s="50">
        <f>(('Psavo toimialat 2'!V16-'Psavo toimialat 2'!U16)/'Psavo toimialat 2'!U16)*100</f>
        <v>4.5751633986928102</v>
      </c>
      <c r="V16" s="50">
        <f>(('Psavo toimialat 2'!W16-'Psavo toimialat 2'!V16)/'Psavo toimialat 2'!V16)*100</f>
        <v>4.375</v>
      </c>
      <c r="W16" s="50">
        <f>(('Psavo toimialat 2'!X16-'Psavo toimialat 2'!W16)/'Psavo toimialat 2'!W16)*100</f>
        <v>4.0718562874251569</v>
      </c>
    </row>
    <row r="17" spans="1:23" x14ac:dyDescent="0.25">
      <c r="A17" s="35" t="s">
        <v>43</v>
      </c>
      <c r="B17" s="50">
        <f>(('Psavo toimialat 2'!C17-'Psavo toimialat 2'!B17)/'Psavo toimialat 2'!B17)*100</f>
        <v>7.266121707538602</v>
      </c>
      <c r="C17" s="50">
        <f>(('Psavo toimialat 2'!D17-'Psavo toimialat 2'!C17)/'Psavo toimialat 2'!C17)*100</f>
        <v>-1.9475021168501245</v>
      </c>
      <c r="D17" s="50">
        <f>(('Psavo toimialat 2'!E17-'Psavo toimialat 2'!D17)/'Psavo toimialat 2'!D17)*100</f>
        <v>41.796200345423138</v>
      </c>
      <c r="E17" s="50">
        <f>(('Psavo toimialat 2'!F17-'Psavo toimialat 2'!E17)/'Psavo toimialat 2'!E17)*100</f>
        <v>-2.9232643118148496</v>
      </c>
      <c r="F17" s="50">
        <f>(('Psavo toimialat 2'!G17-'Psavo toimialat 2'!F17)/'Psavo toimialat 2'!F17)*100</f>
        <v>15.370138017565871</v>
      </c>
      <c r="G17" s="50">
        <f>(('Psavo toimialat 2'!H17-'Psavo toimialat 2'!G17)/'Psavo toimialat 2'!G17)*100</f>
        <v>12.669929309407276</v>
      </c>
      <c r="H17" s="50">
        <f>(('Psavo toimialat 2'!I17-'Psavo toimialat 2'!H17)/'Psavo toimialat 2'!H17)*100</f>
        <v>3.4749034749034831</v>
      </c>
      <c r="I17" s="50">
        <f>(('Psavo toimialat 2'!J17-'Psavo toimialat 2'!I17)/'Psavo toimialat 2'!I17)*100</f>
        <v>0.83955223880596219</v>
      </c>
      <c r="J17" s="50">
        <f>(('Psavo toimialat 2'!K17-'Psavo toimialat 2'!J17)/'Psavo toimialat 2'!J17)*100</f>
        <v>-31.359851988899162</v>
      </c>
      <c r="K17" s="50">
        <f>(('Psavo toimialat 2'!L17-'Psavo toimialat 2'!K17)/'Psavo toimialat 2'!K17)*100</f>
        <v>47.978436657681932</v>
      </c>
      <c r="L17" s="50">
        <f>(('Psavo toimialat 2'!M17-'Psavo toimialat 2'!L17)/'Psavo toimialat 2'!L17)*100</f>
        <v>3.5519125683060162</v>
      </c>
      <c r="M17" s="50">
        <f>(('Psavo toimialat 2'!N17-'Psavo toimialat 2'!M17)/'Psavo toimialat 2'!M17)*100</f>
        <v>10.422163588390495</v>
      </c>
      <c r="N17" s="50">
        <f>(('Psavo toimialat 2'!O17-'Psavo toimialat 2'!N17)/'Psavo toimialat 2'!N17)*100</f>
        <v>-28.634010354440463</v>
      </c>
      <c r="O17" s="50">
        <f>(('Psavo toimialat 2'!P17-'Psavo toimialat 2'!O17)/'Psavo toimialat 2'!O17)*100</f>
        <v>6.3058035714285783</v>
      </c>
      <c r="P17" s="50">
        <f>(('Psavo toimialat 2'!Q17-'Psavo toimialat 2'!P17)/'Psavo toimialat 2'!P17)*100</f>
        <v>8.9238845144356951</v>
      </c>
      <c r="Q17" s="50">
        <f>(('Psavo toimialat 2'!R17-'Psavo toimialat 2'!Q17)/'Psavo toimialat 2'!Q17)*100</f>
        <v>-0.53012048192770811</v>
      </c>
      <c r="R17" s="50">
        <f>(('Psavo toimialat 2'!S17-'Psavo toimialat 2'!R17)/'Psavo toimialat 2'!R17)*100</f>
        <v>12.887596899224803</v>
      </c>
      <c r="S17" s="50">
        <f>(('Psavo toimialat 2'!T17-'Psavo toimialat 2'!S17)/'Psavo toimialat 2'!S17)*100</f>
        <v>22.875536480686701</v>
      </c>
      <c r="T17" s="50">
        <f>(('Psavo toimialat 2'!U17-'Psavo toimialat 2'!T17)/'Psavo toimialat 2'!T17)*100</f>
        <v>11.596227733147044</v>
      </c>
      <c r="U17" s="50">
        <f>(('Psavo toimialat 2'!V17-'Psavo toimialat 2'!U17)/'Psavo toimialat 2'!U17)*100</f>
        <v>-3.1298904538341157</v>
      </c>
      <c r="V17" s="50">
        <f>(('Psavo toimialat 2'!W17-'Psavo toimialat 2'!V17)/'Psavo toimialat 2'!V17)*100</f>
        <v>-1.1954765751211596</v>
      </c>
      <c r="W17" s="50">
        <f>(('Psavo toimialat 2'!X17-'Psavo toimialat 2'!W17)/'Psavo toimialat 2'!W17)*100</f>
        <v>-6.2786134728580727</v>
      </c>
    </row>
    <row r="18" spans="1:23" x14ac:dyDescent="0.25">
      <c r="A18" s="35" t="s">
        <v>44</v>
      </c>
      <c r="B18" s="50">
        <f>(('Psavo toimialat 2'!C18-'Psavo toimialat 2'!B18)/'Psavo toimialat 2'!B18)*100</f>
        <v>-59.638554216867476</v>
      </c>
      <c r="C18" s="50">
        <f>(('Psavo toimialat 2'!D18-'Psavo toimialat 2'!C18)/'Psavo toimialat 2'!C18)*100</f>
        <v>78.358208955223859</v>
      </c>
      <c r="D18" s="50">
        <f>(('Psavo toimialat 2'!E18-'Psavo toimialat 2'!D18)/'Psavo toimialat 2'!D18)*100</f>
        <v>-10.878661087866101</v>
      </c>
      <c r="E18" s="50">
        <f>(('Psavo toimialat 2'!F18-'Psavo toimialat 2'!E18)/'Psavo toimialat 2'!E18)*100</f>
        <v>8.9201877934272229</v>
      </c>
      <c r="F18" s="50">
        <f>(('Psavo toimialat 2'!G18-'Psavo toimialat 2'!F18)/'Psavo toimialat 2'!F18)*100</f>
        <v>16.379310344827587</v>
      </c>
      <c r="G18" s="50">
        <f>(('Psavo toimialat 2'!H18-'Psavo toimialat 2'!G18)/'Psavo toimialat 2'!G18)*100</f>
        <v>30.000000000000004</v>
      </c>
      <c r="H18" s="50">
        <f>(('Psavo toimialat 2'!I18-'Psavo toimialat 2'!H18)/'Psavo toimialat 2'!H18)*100</f>
        <v>15.38461538461538</v>
      </c>
      <c r="I18" s="50">
        <f>(('Psavo toimialat 2'!J18-'Psavo toimialat 2'!I18)/'Psavo toimialat 2'!I18)*100</f>
        <v>-0.74074074074073371</v>
      </c>
      <c r="J18" s="50">
        <f>(('Psavo toimialat 2'!K18-'Psavo toimialat 2'!J18)/'Psavo toimialat 2'!J18)*100</f>
        <v>-68.656716417910445</v>
      </c>
      <c r="K18" s="50">
        <f>(('Psavo toimialat 2'!L18-'Psavo toimialat 2'!K18)/'Psavo toimialat 2'!K18)*100</f>
        <v>58.730158730158735</v>
      </c>
      <c r="L18" s="50">
        <f>(('Psavo toimialat 2'!M18-'Psavo toimialat 2'!L18)/'Psavo toimialat 2'!L18)*100</f>
        <v>13.000000000000005</v>
      </c>
      <c r="M18" s="50">
        <f>(('Psavo toimialat 2'!N18-'Psavo toimialat 2'!M18)/'Psavo toimialat 2'!M18)*100</f>
        <v>-34.955752212389392</v>
      </c>
      <c r="N18" s="50">
        <f>(('Psavo toimialat 2'!O18-'Psavo toimialat 2'!N18)/'Psavo toimialat 2'!N18)*100</f>
        <v>9.5238095238095379</v>
      </c>
      <c r="O18" s="50">
        <f>(('Psavo toimialat 2'!P18-'Psavo toimialat 2'!O18)/'Psavo toimialat 2'!O18)*100</f>
        <v>4.3478260869565171</v>
      </c>
      <c r="P18" s="50">
        <f>(('Psavo toimialat 2'!Q18-'Psavo toimialat 2'!P18)/'Psavo toimialat 2'!P18)*100</f>
        <v>-4.7619047619047654</v>
      </c>
      <c r="Q18" s="50">
        <f>(('Psavo toimialat 2'!R18-'Psavo toimialat 2'!Q18)/'Psavo toimialat 2'!Q18)*100</f>
        <v>6.25</v>
      </c>
      <c r="R18" s="50">
        <f>(('Psavo toimialat 2'!S18-'Psavo toimialat 2'!R18)/'Psavo toimialat 2'!R18)*100</f>
        <v>-4.1176470588235254</v>
      </c>
      <c r="S18" s="50">
        <f>(('Psavo toimialat 2'!T18-'Psavo toimialat 2'!S18)/'Psavo toimialat 2'!S18)*100</f>
        <v>16.564417177914105</v>
      </c>
      <c r="T18" s="50">
        <f>(('Psavo toimialat 2'!U18-'Psavo toimialat 2'!T18)/'Psavo toimialat 2'!T18)*100</f>
        <v>-11.578947368421048</v>
      </c>
      <c r="U18" s="50">
        <f>(('Psavo toimialat 2'!V18-'Psavo toimialat 2'!U18)/'Psavo toimialat 2'!U18)*100</f>
        <v>22.61904761904762</v>
      </c>
      <c r="V18" s="50">
        <f>(('Psavo toimialat 2'!W18-'Psavo toimialat 2'!V18)/'Psavo toimialat 2'!V18)*100</f>
        <v>-14.563106796116504</v>
      </c>
      <c r="W18" s="50">
        <f>(('Psavo toimialat 2'!X18-'Psavo toimialat 2'!W18)/'Psavo toimialat 2'!W18)*100</f>
        <v>4.545454545454529</v>
      </c>
    </row>
    <row r="19" spans="1:23" ht="30" x14ac:dyDescent="0.25">
      <c r="A19" s="35" t="s">
        <v>45</v>
      </c>
      <c r="B19" s="50">
        <f>(('Psavo toimialat 2'!C19-'Psavo toimialat 2'!B19)/'Psavo toimialat 2'!B19)*100</f>
        <v>10.200364298724958</v>
      </c>
      <c r="C19" s="50">
        <f>(('Psavo toimialat 2'!D19-'Psavo toimialat 2'!C19)/'Psavo toimialat 2'!C19)*100</f>
        <v>-18.67768595041322</v>
      </c>
      <c r="D19" s="50">
        <f>(('Psavo toimialat 2'!E19-'Psavo toimialat 2'!D19)/'Psavo toimialat 2'!D19)*100</f>
        <v>-11.178861788617885</v>
      </c>
      <c r="E19" s="50">
        <f>(('Psavo toimialat 2'!F19-'Psavo toimialat 2'!E19)/'Psavo toimialat 2'!E19)*100</f>
        <v>-22.08237986270024</v>
      </c>
      <c r="F19" s="50">
        <f>(('Psavo toimialat 2'!G19-'Psavo toimialat 2'!F19)/'Psavo toimialat 2'!F19)*100</f>
        <v>-0.14684287812040284</v>
      </c>
      <c r="G19" s="50">
        <f>(('Psavo toimialat 2'!H19-'Psavo toimialat 2'!G19)/'Psavo toimialat 2'!G19)*100</f>
        <v>2.5000000000000044</v>
      </c>
      <c r="H19" s="50">
        <f>(('Psavo toimialat 2'!I19-'Psavo toimialat 2'!H19)/'Psavo toimialat 2'!H19)*100</f>
        <v>4.8780487804877923</v>
      </c>
      <c r="I19" s="50">
        <f>(('Psavo toimialat 2'!J19-'Psavo toimialat 2'!I19)/'Psavo toimialat 2'!I19)*100</f>
        <v>-3.283173734610112</v>
      </c>
      <c r="J19" s="50">
        <f>(('Psavo toimialat 2'!K19-'Psavo toimialat 2'!J19)/'Psavo toimialat 2'!J19)*100</f>
        <v>4.3847241867043767</v>
      </c>
      <c r="K19" s="50">
        <f>(('Psavo toimialat 2'!L19-'Psavo toimialat 2'!K19)/'Psavo toimialat 2'!K19)*100</f>
        <v>13.27913279132791</v>
      </c>
      <c r="L19" s="50">
        <f>(('Psavo toimialat 2'!M19-'Psavo toimialat 2'!L19)/'Psavo toimialat 2'!L19)*100</f>
        <v>-0.83732057416266592</v>
      </c>
      <c r="M19" s="50">
        <f>(('Psavo toimialat 2'!N19-'Psavo toimialat 2'!M19)/'Psavo toimialat 2'!M19)*100</f>
        <v>2.8950542822677821</v>
      </c>
      <c r="N19" s="50">
        <f>(('Psavo toimialat 2'!O19-'Psavo toimialat 2'!N19)/'Psavo toimialat 2'!N19)*100</f>
        <v>-10.433763188745594</v>
      </c>
      <c r="O19" s="50">
        <f>(('Psavo toimialat 2'!P19-'Psavo toimialat 2'!O19)/'Psavo toimialat 2'!O19)*100</f>
        <v>-3.9267015706806281</v>
      </c>
      <c r="P19" s="50">
        <f>(('Psavo toimialat 2'!Q19-'Psavo toimialat 2'!P19)/'Psavo toimialat 2'!P19)*100</f>
        <v>12.806539509536771</v>
      </c>
      <c r="Q19" s="50">
        <f>(('Psavo toimialat 2'!R19-'Psavo toimialat 2'!Q19)/'Psavo toimialat 2'!Q19)*100</f>
        <v>-10.507246376811597</v>
      </c>
      <c r="R19" s="50">
        <f>(('Psavo toimialat 2'!S19-'Psavo toimialat 2'!R19)/'Psavo toimialat 2'!R19)*100</f>
        <v>2.1592442645074339</v>
      </c>
      <c r="S19" s="50">
        <f>(('Psavo toimialat 2'!T19-'Psavo toimialat 2'!S19)/'Psavo toimialat 2'!S19)*100</f>
        <v>3.5667107001321039</v>
      </c>
      <c r="T19" s="50">
        <f>(('Psavo toimialat 2'!U19-'Psavo toimialat 2'!T19)/'Psavo toimialat 2'!T19)*100</f>
        <v>12.882653061224481</v>
      </c>
      <c r="U19" s="50">
        <f>(('Psavo toimialat 2'!V19-'Psavo toimialat 2'!U19)/'Psavo toimialat 2'!U19)*100</f>
        <v>-8.2485875706214653</v>
      </c>
      <c r="V19" s="50">
        <f>(('Psavo toimialat 2'!W19-'Psavo toimialat 2'!V19)/'Psavo toimialat 2'!V19)*100</f>
        <v>0.98522167487684387</v>
      </c>
      <c r="W19" s="50">
        <f>(('Psavo toimialat 2'!X19-'Psavo toimialat 2'!W19)/'Psavo toimialat 2'!W19)*100</f>
        <v>5.3658536585365919</v>
      </c>
    </row>
    <row r="20" spans="1:23" x14ac:dyDescent="0.25">
      <c r="A20" s="35" t="s">
        <v>46</v>
      </c>
      <c r="B20" s="50">
        <f>(('Psavo toimialat 2'!C20-'Psavo toimialat 2'!B20)/'Psavo toimialat 2'!B20)*100</f>
        <v>14.685314685314696</v>
      </c>
      <c r="C20" s="50">
        <f>(('Psavo toimialat 2'!D20-'Psavo toimialat 2'!C20)/'Psavo toimialat 2'!C20)*100</f>
        <v>1.1178861788617827</v>
      </c>
      <c r="D20" s="50">
        <f>(('Psavo toimialat 2'!E20-'Psavo toimialat 2'!D20)/'Psavo toimialat 2'!D20)*100</f>
        <v>35.979899497487452</v>
      </c>
      <c r="E20" s="50">
        <f>(('Psavo toimialat 2'!F20-'Psavo toimialat 2'!E20)/'Psavo toimialat 2'!E20)*100</f>
        <v>-11.75166297117517</v>
      </c>
      <c r="F20" s="50">
        <f>(('Psavo toimialat 2'!G20-'Psavo toimialat 2'!F20)/'Psavo toimialat 2'!F20)*100</f>
        <v>-0.75376884422111023</v>
      </c>
      <c r="G20" s="50">
        <f>(('Psavo toimialat 2'!H20-'Psavo toimialat 2'!G20)/'Psavo toimialat 2'!G20)*100</f>
        <v>13.333333333333345</v>
      </c>
      <c r="H20" s="50">
        <f>(('Psavo toimialat 2'!I20-'Psavo toimialat 2'!H20)/'Psavo toimialat 2'!H20)*100</f>
        <v>8.7862993298585135</v>
      </c>
      <c r="I20" s="50">
        <f>(('Psavo toimialat 2'!J20-'Psavo toimialat 2'!I20)/'Psavo toimialat 2'!I20)*100</f>
        <v>-9.5140314852840557</v>
      </c>
      <c r="J20" s="50">
        <f>(('Psavo toimialat 2'!K20-'Psavo toimialat 2'!J20)/'Psavo toimialat 2'!J20)*100</f>
        <v>1.9667170953101536</v>
      </c>
      <c r="K20" s="50">
        <f>(('Psavo toimialat 2'!L20-'Psavo toimialat 2'!K20)/'Psavo toimialat 2'!K20)*100</f>
        <v>7.7151335311572522</v>
      </c>
      <c r="L20" s="50">
        <f>(('Psavo toimialat 2'!M20-'Psavo toimialat 2'!L20)/'Psavo toimialat 2'!L20)*100</f>
        <v>6.2672176308540104</v>
      </c>
      <c r="M20" s="50">
        <f>(('Psavo toimialat 2'!N20-'Psavo toimialat 2'!M20)/'Psavo toimialat 2'!M20)*100</f>
        <v>19.701879455605948</v>
      </c>
      <c r="N20" s="50">
        <f>(('Psavo toimialat 2'!O20-'Psavo toimialat 2'!N20)/'Psavo toimialat 2'!N20)*100</f>
        <v>-5.8473199783432506</v>
      </c>
      <c r="O20" s="50">
        <f>(('Psavo toimialat 2'!P20-'Psavo toimialat 2'!O20)/'Psavo toimialat 2'!O20)*100</f>
        <v>-3.4502587694077054</v>
      </c>
      <c r="P20" s="50">
        <f>(('Psavo toimialat 2'!Q20-'Psavo toimialat 2'!P20)/'Psavo toimialat 2'!P20)*100</f>
        <v>-9.291244788564617</v>
      </c>
      <c r="Q20" s="50">
        <f>(('Psavo toimialat 2'!R20-'Psavo toimialat 2'!Q20)/'Psavo toimialat 2'!Q20)*100</f>
        <v>14.904793171372283</v>
      </c>
      <c r="R20" s="50">
        <f>(('Psavo toimialat 2'!S20-'Psavo toimialat 2'!R20)/'Psavo toimialat 2'!R20)*100</f>
        <v>19.657142857142858</v>
      </c>
      <c r="S20" s="50">
        <f>(('Psavo toimialat 2'!T20-'Psavo toimialat 2'!S20)/'Psavo toimialat 2'!S20)*100</f>
        <v>-4.7755491881563659E-2</v>
      </c>
      <c r="T20" s="50">
        <f>(('Psavo toimialat 2'!U20-'Psavo toimialat 2'!T20)/'Psavo toimialat 2'!T20)*100</f>
        <v>9.316770186335404</v>
      </c>
      <c r="U20" s="50">
        <f>(('Psavo toimialat 2'!V20-'Psavo toimialat 2'!U20)/'Psavo toimialat 2'!U20)*100</f>
        <v>2.6223776223776225</v>
      </c>
      <c r="V20" s="50">
        <f>(('Psavo toimialat 2'!W20-'Psavo toimialat 2'!V20)/'Psavo toimialat 2'!V20)*100</f>
        <v>19.846678023850071</v>
      </c>
      <c r="W20" s="50">
        <f>(('Psavo toimialat 2'!X20-'Psavo toimialat 2'!W20)/'Psavo toimialat 2'!W20)*100</f>
        <v>7.7825159914712287</v>
      </c>
    </row>
    <row r="21" spans="1:23" x14ac:dyDescent="0.25">
      <c r="A21" s="35" t="s">
        <v>47</v>
      </c>
      <c r="B21" s="50">
        <f>(('Psavo toimialat 2'!C21-'Psavo toimialat 2'!B21)/'Psavo toimialat 2'!B21)*100</f>
        <v>-2.1006881564650528</v>
      </c>
      <c r="C21" s="50">
        <f>(('Psavo toimialat 2'!D21-'Psavo toimialat 2'!C21)/'Psavo toimialat 2'!C21)*100</f>
        <v>7.6211616722160436</v>
      </c>
      <c r="D21" s="50">
        <f>(('Psavo toimialat 2'!E21-'Psavo toimialat 2'!D21)/'Psavo toimialat 2'!D21)*100</f>
        <v>9.8315572361636399</v>
      </c>
      <c r="E21" s="50">
        <f>(('Psavo toimialat 2'!F21-'Psavo toimialat 2'!E21)/'Psavo toimialat 2'!E21)*100</f>
        <v>11.142410015649459</v>
      </c>
      <c r="F21" s="50">
        <f>(('Psavo toimialat 2'!G21-'Psavo toimialat 2'!F21)/'Psavo toimialat 2'!F21)*100</f>
        <v>10.729372007885091</v>
      </c>
      <c r="G21" s="50">
        <f>(('Psavo toimialat 2'!H21-'Psavo toimialat 2'!G21)/'Psavo toimialat 2'!G21)*100</f>
        <v>2.9501525940997007</v>
      </c>
      <c r="H21" s="50">
        <f>(('Psavo toimialat 2'!I21-'Psavo toimialat 2'!H21)/'Psavo toimialat 2'!H21)*100</f>
        <v>12.450592885375487</v>
      </c>
      <c r="I21" s="50">
        <f>(('Psavo toimialat 2'!J21-'Psavo toimialat 2'!I21)/'Psavo toimialat 2'!I21)*100</f>
        <v>13.400702987697727</v>
      </c>
      <c r="J21" s="50">
        <f>(('Psavo toimialat 2'!K21-'Psavo toimialat 2'!J21)/'Psavo toimialat 2'!J21)*100</f>
        <v>-8.9500193723363104</v>
      </c>
      <c r="K21" s="50">
        <f>(('Psavo toimialat 2'!L21-'Psavo toimialat 2'!K21)/'Psavo toimialat 2'!K21)*100</f>
        <v>-4.425531914893619</v>
      </c>
      <c r="L21" s="50">
        <f>(('Psavo toimialat 2'!M21-'Psavo toimialat 2'!L21)/'Psavo toimialat 2'!L21)*100</f>
        <v>6.7008014247551246</v>
      </c>
      <c r="M21" s="50">
        <f>(('Psavo toimialat 2'!N21-'Psavo toimialat 2'!M21)/'Psavo toimialat 2'!M21)*100</f>
        <v>-1.543918214062181</v>
      </c>
      <c r="N21" s="50">
        <f>(('Psavo toimialat 2'!O21-'Psavo toimialat 2'!N21)/'Psavo toimialat 2'!N21)*100</f>
        <v>3.1150667514303976</v>
      </c>
      <c r="O21" s="50">
        <f>(('Psavo toimialat 2'!P21-'Psavo toimialat 2'!O21)/'Psavo toimialat 2'!O21)*100</f>
        <v>3.1031648170982256</v>
      </c>
      <c r="P21" s="50">
        <f>(('Psavo toimialat 2'!Q21-'Psavo toimialat 2'!P21)/'Psavo toimialat 2'!P21)*100</f>
        <v>-0.37871237791508416</v>
      </c>
      <c r="Q21" s="50">
        <f>(('Psavo toimialat 2'!R21-'Psavo toimialat 2'!Q21)/'Psavo toimialat 2'!Q21)*100</f>
        <v>2.4609843937575051</v>
      </c>
      <c r="R21" s="50">
        <f>(('Psavo toimialat 2'!S21-'Psavo toimialat 2'!R21)/'Psavo toimialat 2'!R21)*100</f>
        <v>9.7051357156805178</v>
      </c>
      <c r="S21" s="50">
        <f>(('Psavo toimialat 2'!T21-'Psavo toimialat 2'!S21)/'Psavo toimialat 2'!S21)*100</f>
        <v>7.3513705945176353</v>
      </c>
      <c r="T21" s="50">
        <f>(('Psavo toimialat 2'!U21-'Psavo toimialat 2'!T21)/'Psavo toimialat 2'!T21)*100</f>
        <v>-0.18239097993699596</v>
      </c>
      <c r="U21" s="50">
        <f>(('Psavo toimialat 2'!V21-'Psavo toimialat 2'!U21)/'Psavo toimialat 2'!U21)*100</f>
        <v>4.2524916943521633</v>
      </c>
      <c r="V21" s="50">
        <f>(('Psavo toimialat 2'!W21-'Psavo toimialat 2'!V21)/'Psavo toimialat 2'!V21)*100</f>
        <v>0.97195666029318384</v>
      </c>
      <c r="W21" s="50">
        <f>(('Psavo toimialat 2'!X21-'Psavo toimialat 2'!W21)/'Psavo toimialat 2'!W21)*100</f>
        <v>6.5330598074798756</v>
      </c>
    </row>
    <row r="22" spans="1:23" ht="30" x14ac:dyDescent="0.25">
      <c r="A22" s="35" t="s">
        <v>48</v>
      </c>
      <c r="B22" s="50">
        <f>(('Psavo toimialat 2'!C22-'Psavo toimialat 2'!B22)/'Psavo toimialat 2'!B22)*100</f>
        <v>5.0943961642193587</v>
      </c>
      <c r="C22" s="50">
        <f>(('Psavo toimialat 2'!D22-'Psavo toimialat 2'!C22)/'Psavo toimialat 2'!C22)*100</f>
        <v>7.8984887368120873</v>
      </c>
      <c r="D22" s="50">
        <f>(('Psavo toimialat 2'!E22-'Psavo toimialat 2'!D22)/'Psavo toimialat 2'!D22)*100</f>
        <v>1.6384778012685108</v>
      </c>
      <c r="E22" s="50">
        <f>(('Psavo toimialat 2'!F22-'Psavo toimialat 2'!E22)/'Psavo toimialat 2'!E22)*100</f>
        <v>8.8403536141445649</v>
      </c>
      <c r="F22" s="50">
        <f>(('Psavo toimialat 2'!G22-'Psavo toimialat 2'!F22)/'Psavo toimialat 2'!F22)*100</f>
        <v>-2.7711419015766894</v>
      </c>
      <c r="G22" s="50">
        <f>(('Psavo toimialat 2'!H22-'Psavo toimialat 2'!G22)/'Psavo toimialat 2'!G22)*100</f>
        <v>14.619164619164618</v>
      </c>
      <c r="H22" s="50">
        <f>(('Psavo toimialat 2'!I22-'Psavo toimialat 2'!H22)/'Psavo toimialat 2'!H22)*100</f>
        <v>2.0793140407288293</v>
      </c>
      <c r="I22" s="50">
        <f>(('Psavo toimialat 2'!J22-'Psavo toimialat 2'!I22)/'Psavo toimialat 2'!I22)*100</f>
        <v>0.65098698026039958</v>
      </c>
      <c r="J22" s="50">
        <f>(('Psavo toimialat 2'!K22-'Psavo toimialat 2'!J22)/'Psavo toimialat 2'!J22)*100</f>
        <v>-6.9684957229292781</v>
      </c>
      <c r="K22" s="50">
        <f>(('Psavo toimialat 2'!L22-'Psavo toimialat 2'!K22)/'Psavo toimialat 2'!K22)*100</f>
        <v>8.0735590939672566</v>
      </c>
      <c r="L22" s="50">
        <f>(('Psavo toimialat 2'!M22-'Psavo toimialat 2'!L22)/'Psavo toimialat 2'!L22)*100</f>
        <v>9.3587881303174978</v>
      </c>
      <c r="M22" s="50">
        <f>(('Psavo toimialat 2'!N22-'Psavo toimialat 2'!M22)/'Psavo toimialat 2'!M22)*100</f>
        <v>-7.7988614800759057</v>
      </c>
      <c r="N22" s="50">
        <f>(('Psavo toimialat 2'!O22-'Psavo toimialat 2'!N22)/'Psavo toimialat 2'!N22)*100</f>
        <v>2.4902243259930077</v>
      </c>
      <c r="O22" s="50">
        <f>(('Psavo toimialat 2'!P22-'Psavo toimialat 2'!O22)/'Psavo toimialat 2'!O22)*100</f>
        <v>4.2570281124498077</v>
      </c>
      <c r="P22" s="50">
        <f>(('Psavo toimialat 2'!Q22-'Psavo toimialat 2'!P22)/'Psavo toimialat 2'!P22)*100</f>
        <v>4.3528505392911994</v>
      </c>
      <c r="Q22" s="50">
        <f>(('Psavo toimialat 2'!R22-'Psavo toimialat 2'!Q22)/'Psavo toimialat 2'!Q22)*100</f>
        <v>2.2517534145441207</v>
      </c>
      <c r="R22" s="50">
        <f>(('Psavo toimialat 2'!S22-'Psavo toimialat 2'!R22)/'Psavo toimialat 2'!R22)*100</f>
        <v>-1.0108303249097514</v>
      </c>
      <c r="S22" s="50">
        <f>(('Psavo toimialat 2'!T22-'Psavo toimialat 2'!S22)/'Psavo toimialat 2'!S22)*100</f>
        <v>0.14587892049600079</v>
      </c>
      <c r="T22" s="50">
        <f>(('Psavo toimialat 2'!U22-'Psavo toimialat 2'!T22)/'Psavo toimialat 2'!T22)*100</f>
        <v>3.8965768390385973</v>
      </c>
      <c r="U22" s="50">
        <f>(('Psavo toimialat 2'!V22-'Psavo toimialat 2'!U22)/'Psavo toimialat 2'!U22)*100</f>
        <v>0.1752541184717841</v>
      </c>
      <c r="V22" s="50">
        <f>(('Psavo toimialat 2'!W22-'Psavo toimialat 2'!V22)/'Psavo toimialat 2'!V22)*100</f>
        <v>-1.5045486354093811</v>
      </c>
      <c r="W22" s="50">
        <f>(('Psavo toimialat 2'!X22-'Psavo toimialat 2'!W22)/'Psavo toimialat 2'!W22)*100</f>
        <v>8.5968028419182918</v>
      </c>
    </row>
    <row r="23" spans="1:23" x14ac:dyDescent="0.25">
      <c r="A23" s="35" t="s">
        <v>49</v>
      </c>
      <c r="B23" s="50">
        <f>(('Psavo toimialat 2'!C23-'Psavo toimialat 2'!B23)/'Psavo toimialat 2'!B23)*100</f>
        <v>9.1784989858012302</v>
      </c>
      <c r="C23" s="50">
        <f>(('Psavo toimialat 2'!D23-'Psavo toimialat 2'!C23)/'Psavo toimialat 2'!C23)*100</f>
        <v>8.1746400371574524</v>
      </c>
      <c r="D23" s="50">
        <f>(('Psavo toimialat 2'!E23-'Psavo toimialat 2'!D23)/'Psavo toimialat 2'!D23)*100</f>
        <v>-1.4598540145985426</v>
      </c>
      <c r="E23" s="50">
        <f>(('Psavo toimialat 2'!F23-'Psavo toimialat 2'!E23)/'Psavo toimialat 2'!E23)*100</f>
        <v>3.4858387799564272</v>
      </c>
      <c r="F23" s="50">
        <f>(('Psavo toimialat 2'!G23-'Psavo toimialat 2'!F23)/'Psavo toimialat 2'!F23)*100</f>
        <v>5.7684210526315738</v>
      </c>
      <c r="G23" s="50">
        <f>(('Psavo toimialat 2'!H23-'Psavo toimialat 2'!G23)/'Psavo toimialat 2'!G23)*100</f>
        <v>-4.7770700636942678</v>
      </c>
      <c r="H23" s="50">
        <f>(('Psavo toimialat 2'!I23-'Psavo toimialat 2'!H23)/'Psavo toimialat 2'!H23)*100</f>
        <v>4.5150501672240848</v>
      </c>
      <c r="I23" s="50">
        <f>(('Psavo toimialat 2'!J23-'Psavo toimialat 2'!I23)/'Psavo toimialat 2'!I23)*100</f>
        <v>8.959999999999992</v>
      </c>
      <c r="J23" s="50">
        <f>(('Psavo toimialat 2'!K23-'Psavo toimialat 2'!J23)/'Psavo toimialat 2'!J23)*100</f>
        <v>-1.9823788546255425</v>
      </c>
      <c r="K23" s="50">
        <f>(('Psavo toimialat 2'!L23-'Psavo toimialat 2'!K23)/'Psavo toimialat 2'!K23)*100</f>
        <v>2.7340823970037493</v>
      </c>
      <c r="L23" s="50">
        <f>(('Psavo toimialat 2'!M23-'Psavo toimialat 2'!L23)/'Psavo toimialat 2'!L23)*100</f>
        <v>2.4425811155668935</v>
      </c>
      <c r="M23" s="50">
        <f>(('Psavo toimialat 2'!N23-'Psavo toimialat 2'!M23)/'Psavo toimialat 2'!M23)*100</f>
        <v>2.3843416370106723</v>
      </c>
      <c r="N23" s="50">
        <f>(('Psavo toimialat 2'!O23-'Psavo toimialat 2'!N23)/'Psavo toimialat 2'!N23)*100</f>
        <v>6.2912756343413356</v>
      </c>
      <c r="O23" s="50">
        <f>(('Psavo toimialat 2'!P23-'Psavo toimialat 2'!O23)/'Psavo toimialat 2'!O23)*100</f>
        <v>-1.7004578155657253</v>
      </c>
      <c r="P23" s="50">
        <f>(('Psavo toimialat 2'!Q23-'Psavo toimialat 2'!P23)/'Psavo toimialat 2'!P23)*100</f>
        <v>-4.0252827677977452</v>
      </c>
      <c r="Q23" s="50">
        <f>(('Psavo toimialat 2'!R23-'Psavo toimialat 2'!Q23)/'Psavo toimialat 2'!Q23)*100</f>
        <v>-0.97053726169844412</v>
      </c>
      <c r="R23" s="50">
        <f>(('Psavo toimialat 2'!S23-'Psavo toimialat 2'!R23)/'Psavo toimialat 2'!R23)*100</f>
        <v>4.8302415120756077</v>
      </c>
      <c r="S23" s="50">
        <f>(('Psavo toimialat 2'!T23-'Psavo toimialat 2'!S23)/'Psavo toimialat 2'!S23)*100</f>
        <v>-3.2053422370617772</v>
      </c>
      <c r="T23" s="50">
        <f>(('Psavo toimialat 2'!U23-'Psavo toimialat 2'!T23)/'Psavo toimialat 2'!T23)*100</f>
        <v>4.4153156260779616</v>
      </c>
      <c r="U23" s="50">
        <f>(('Psavo toimialat 2'!V23-'Psavo toimialat 2'!U23)/'Psavo toimialat 2'!U23)*100</f>
        <v>-2.6428807400066074</v>
      </c>
      <c r="V23" s="50">
        <f>(('Psavo toimialat 2'!W23-'Psavo toimialat 2'!V23)/'Psavo toimialat 2'!V23)*100</f>
        <v>-0.98405157787579833</v>
      </c>
      <c r="W23" s="50">
        <f>(('Psavo toimialat 2'!X23-'Psavo toimialat 2'!W23)/'Psavo toimialat 2'!W23)*100</f>
        <v>15.352981494174095</v>
      </c>
    </row>
    <row r="24" spans="1:23" x14ac:dyDescent="0.25">
      <c r="A24" s="35" t="s">
        <v>50</v>
      </c>
      <c r="B24" s="50">
        <f>(('Psavo toimialat 2'!C24-'Psavo toimialat 2'!B24)/'Psavo toimialat 2'!B24)*100</f>
        <v>26.446280991735549</v>
      </c>
      <c r="C24" s="50">
        <f>(('Psavo toimialat 2'!D24-'Psavo toimialat 2'!C24)/'Psavo toimialat 2'!C24)*100</f>
        <v>2.2875816993464024</v>
      </c>
      <c r="D24" s="50">
        <f>(('Psavo toimialat 2'!E24-'Psavo toimialat 2'!D24)/'Psavo toimialat 2'!D24)*100</f>
        <v>4.792332268370596</v>
      </c>
      <c r="E24" s="50">
        <f>(('Psavo toimialat 2'!F24-'Psavo toimialat 2'!E24)/'Psavo toimialat 2'!E24)*100</f>
        <v>16.615853658536594</v>
      </c>
      <c r="F24" s="50">
        <f>(('Psavo toimialat 2'!G24-'Psavo toimialat 2'!F24)/'Psavo toimialat 2'!F24)*100</f>
        <v>4.4444444444444517</v>
      </c>
      <c r="G24" s="50">
        <f>(('Psavo toimialat 2'!H24-'Psavo toimialat 2'!G24)/'Psavo toimialat 2'!G24)*100</f>
        <v>4.0050062578222629</v>
      </c>
      <c r="H24" s="50">
        <f>(('Psavo toimialat 2'!I24-'Psavo toimialat 2'!H24)/'Psavo toimialat 2'!H24)*100</f>
        <v>6.9795427196149351</v>
      </c>
      <c r="I24" s="50">
        <f>(('Psavo toimialat 2'!J24-'Psavo toimialat 2'!I24)/'Psavo toimialat 2'!I24)*100</f>
        <v>2.8121484814398197</v>
      </c>
      <c r="J24" s="50">
        <f>(('Psavo toimialat 2'!K24-'Psavo toimialat 2'!J24)/'Psavo toimialat 2'!J24)*100</f>
        <v>0.32822757111597062</v>
      </c>
      <c r="K24" s="50">
        <f>(('Psavo toimialat 2'!L24-'Psavo toimialat 2'!K24)/'Psavo toimialat 2'!K24)*100</f>
        <v>7.088331515812432</v>
      </c>
      <c r="L24" s="50">
        <f>(('Psavo toimialat 2'!M24-'Psavo toimialat 2'!L24)/'Psavo toimialat 2'!L24)*100</f>
        <v>2.8513238289205671</v>
      </c>
      <c r="M24" s="50">
        <f>(('Psavo toimialat 2'!N24-'Psavo toimialat 2'!M24)/'Psavo toimialat 2'!M24)*100</f>
        <v>3.1683168316831711</v>
      </c>
      <c r="N24" s="50">
        <f>(('Psavo toimialat 2'!O24-'Psavo toimialat 2'!N24)/'Psavo toimialat 2'!N24)*100</f>
        <v>-19.097888675623807</v>
      </c>
      <c r="O24" s="50">
        <f>(('Psavo toimialat 2'!P24-'Psavo toimialat 2'!O24)/'Psavo toimialat 2'!O24)*100</f>
        <v>28.588374851720062</v>
      </c>
      <c r="P24" s="50">
        <f>(('Psavo toimialat 2'!Q24-'Psavo toimialat 2'!P24)/'Psavo toimialat 2'!P24)*100</f>
        <v>-13.284132841328416</v>
      </c>
      <c r="Q24" s="50">
        <f>(('Psavo toimialat 2'!R24-'Psavo toimialat 2'!Q24)/'Psavo toimialat 2'!Q24)*100</f>
        <v>13.723404255319155</v>
      </c>
      <c r="R24" s="50">
        <f>(('Psavo toimialat 2'!S24-'Psavo toimialat 2'!R24)/'Psavo toimialat 2'!R24)*100</f>
        <v>8.1384471468662198</v>
      </c>
      <c r="S24" s="50">
        <f>(('Psavo toimialat 2'!T24-'Psavo toimialat 2'!S24)/'Psavo toimialat 2'!S24)*100</f>
        <v>-0.95155709342560069</v>
      </c>
      <c r="T24" s="50">
        <f>(('Psavo toimialat 2'!U24-'Psavo toimialat 2'!T24)/'Psavo toimialat 2'!T24)*100</f>
        <v>12.576419213973805</v>
      </c>
      <c r="U24" s="50">
        <f>(('Psavo toimialat 2'!V24-'Psavo toimialat 2'!U24)/'Psavo toimialat 2'!U24)*100</f>
        <v>-37.083010085337477</v>
      </c>
      <c r="V24" s="50">
        <f>(('Psavo toimialat 2'!W24-'Psavo toimialat 2'!V24)/'Psavo toimialat 2'!V24)*100</f>
        <v>18.372379778051794</v>
      </c>
      <c r="W24" s="50">
        <f>(('Psavo toimialat 2'!X24-'Psavo toimialat 2'!W24)/'Psavo toimialat 2'!W24)*100</f>
        <v>20.520833333333336</v>
      </c>
    </row>
    <row r="25" spans="1:23" x14ac:dyDescent="0.25">
      <c r="A25" s="35" t="s">
        <v>51</v>
      </c>
      <c r="B25" s="50">
        <f>(('Psavo toimialat 2'!C25-'Psavo toimialat 2'!B25)/'Psavo toimialat 2'!B25)*100</f>
        <v>15.419947506561678</v>
      </c>
      <c r="C25" s="50">
        <f>(('Psavo toimialat 2'!D25-'Psavo toimialat 2'!C25)/'Psavo toimialat 2'!C25)*100</f>
        <v>-6.8220579874928937</v>
      </c>
      <c r="D25" s="50">
        <f>(('Psavo toimialat 2'!E25-'Psavo toimialat 2'!D25)/'Psavo toimialat 2'!D25)*100</f>
        <v>2.5015253203172629</v>
      </c>
      <c r="E25" s="50">
        <f>(('Psavo toimialat 2'!F25-'Psavo toimialat 2'!E25)/'Psavo toimialat 2'!E25)*100</f>
        <v>-4.345238095238102</v>
      </c>
      <c r="F25" s="50">
        <f>(('Psavo toimialat 2'!G25-'Psavo toimialat 2'!F25)/'Psavo toimialat 2'!F25)*100</f>
        <v>-4.9782202862476668</v>
      </c>
      <c r="G25" s="50">
        <f>(('Psavo toimialat 2'!H25-'Psavo toimialat 2'!G25)/'Psavo toimialat 2'!G25)*100</f>
        <v>-1.3097576948264573</v>
      </c>
      <c r="H25" s="50">
        <f>(('Psavo toimialat 2'!I25-'Psavo toimialat 2'!H25)/'Psavo toimialat 2'!H25)*100</f>
        <v>22.229595222295952</v>
      </c>
      <c r="I25" s="50">
        <f>(('Psavo toimialat 2'!J25-'Psavo toimialat 2'!I25)/'Psavo toimialat 2'!I25)*100</f>
        <v>-16.232356134636252</v>
      </c>
      <c r="J25" s="50">
        <f>(('Psavo toimialat 2'!K25-'Psavo toimialat 2'!J25)/'Psavo toimialat 2'!J25)*100</f>
        <v>-6.2864549578742812</v>
      </c>
      <c r="K25" s="50">
        <f>(('Psavo toimialat 2'!L25-'Psavo toimialat 2'!K25)/'Psavo toimialat 2'!K25)*100</f>
        <v>10.37344398340249</v>
      </c>
      <c r="L25" s="50">
        <f>(('Psavo toimialat 2'!M25-'Psavo toimialat 2'!L25)/'Psavo toimialat 2'!L25)*100</f>
        <v>1.5664160401002505</v>
      </c>
      <c r="M25" s="50">
        <f>(('Psavo toimialat 2'!N25-'Psavo toimialat 2'!M25)/'Psavo toimialat 2'!M25)*100</f>
        <v>-2.4059222702035816</v>
      </c>
      <c r="N25" s="50">
        <f>(('Psavo toimialat 2'!O25-'Psavo toimialat 2'!N25)/'Psavo toimialat 2'!N25)*100</f>
        <v>4.8040455120101289</v>
      </c>
      <c r="O25" s="50">
        <f>(('Psavo toimialat 2'!P25-'Psavo toimialat 2'!O25)/'Psavo toimialat 2'!O25)*100</f>
        <v>-0.18094089264174387</v>
      </c>
      <c r="P25" s="50">
        <f>(('Psavo toimialat 2'!Q25-'Psavo toimialat 2'!P25)/'Psavo toimialat 2'!P25)*100</f>
        <v>0.48338368580061108</v>
      </c>
      <c r="Q25" s="50">
        <f>(('Psavo toimialat 2'!R25-'Psavo toimialat 2'!Q25)/'Psavo toimialat 2'!Q25)*100</f>
        <v>-3.2471437161755894</v>
      </c>
      <c r="R25" s="50">
        <f>(('Psavo toimialat 2'!S25-'Psavo toimialat 2'!R25)/'Psavo toimialat 2'!R25)*100</f>
        <v>7.2715972653822183</v>
      </c>
      <c r="S25" s="50">
        <f>(('Psavo toimialat 2'!T25-'Psavo toimialat 2'!S25)/'Psavo toimialat 2'!S25)*100</f>
        <v>-2.7230590961761232</v>
      </c>
      <c r="T25" s="50">
        <f>(('Psavo toimialat 2'!U25-'Psavo toimialat 2'!T25)/'Psavo toimialat 2'!T25)*100</f>
        <v>6.5515187611673618</v>
      </c>
      <c r="U25" s="50">
        <f>(('Psavo toimialat 2'!V25-'Psavo toimialat 2'!U25)/'Psavo toimialat 2'!U25)*100</f>
        <v>-2.3476802683063256</v>
      </c>
      <c r="V25" s="50">
        <f>(('Psavo toimialat 2'!W25-'Psavo toimialat 2'!V25)/'Psavo toimialat 2'!V25)*100</f>
        <v>1.0303377218088217</v>
      </c>
      <c r="W25" s="50">
        <f>(('Psavo toimialat 2'!X25-'Psavo toimialat 2'!W25)/'Psavo toimialat 2'!W25)*100</f>
        <v>0.96317280453257148</v>
      </c>
    </row>
    <row r="26" spans="1:23" x14ac:dyDescent="0.25">
      <c r="A26" s="35" t="s">
        <v>52</v>
      </c>
      <c r="B26" s="50">
        <f>(('Psavo toimialat 2'!C26-'Psavo toimialat 2'!B26)/'Psavo toimialat 2'!B26)*100</f>
        <v>5.697278911564629</v>
      </c>
      <c r="C26" s="50">
        <f>(('Psavo toimialat 2'!D26-'Psavo toimialat 2'!C26)/'Psavo toimialat 2'!C26)*100</f>
        <v>-9.9758648431214745</v>
      </c>
      <c r="D26" s="50">
        <f>(('Psavo toimialat 2'!E26-'Psavo toimialat 2'!D26)/'Psavo toimialat 2'!D26)*100</f>
        <v>-4.3789097408400401</v>
      </c>
      <c r="E26" s="50">
        <f>(('Psavo toimialat 2'!F26-'Psavo toimialat 2'!E26)/'Psavo toimialat 2'!E26)*100</f>
        <v>-0.46728971962616817</v>
      </c>
      <c r="F26" s="50">
        <f>(('Psavo toimialat 2'!G26-'Psavo toimialat 2'!F26)/'Psavo toimialat 2'!F26)*100</f>
        <v>3.9436619718309882</v>
      </c>
      <c r="G26" s="50">
        <f>(('Psavo toimialat 2'!H26-'Psavo toimialat 2'!G26)/'Psavo toimialat 2'!G26)*100</f>
        <v>10.117434507678412</v>
      </c>
      <c r="H26" s="50">
        <f>(('Psavo toimialat 2'!I26-'Psavo toimialat 2'!H26)/'Psavo toimialat 2'!H26)*100</f>
        <v>9.0237899917965549</v>
      </c>
      <c r="I26" s="50">
        <f>(('Psavo toimialat 2'!J26-'Psavo toimialat 2'!I26)/'Psavo toimialat 2'!I26)*100</f>
        <v>-5.1918735891647891</v>
      </c>
      <c r="J26" s="50">
        <f>(('Psavo toimialat 2'!K26-'Psavo toimialat 2'!J26)/'Psavo toimialat 2'!J26)*100</f>
        <v>0</v>
      </c>
      <c r="K26" s="50">
        <f>(('Psavo toimialat 2'!L26-'Psavo toimialat 2'!K26)/'Psavo toimialat 2'!K26)*100</f>
        <v>-3.4126984126984103</v>
      </c>
      <c r="L26" s="50">
        <f>(('Psavo toimialat 2'!M26-'Psavo toimialat 2'!L26)/'Psavo toimialat 2'!L26)*100</f>
        <v>7.8882497945768346</v>
      </c>
      <c r="M26" s="50">
        <f>(('Psavo toimialat 2'!N26-'Psavo toimialat 2'!M26)/'Psavo toimialat 2'!M26)*100</f>
        <v>-4.2650418888042712</v>
      </c>
      <c r="N26" s="50">
        <f>(('Psavo toimialat 2'!O26-'Psavo toimialat 2'!N26)/'Psavo toimialat 2'!N26)*100</f>
        <v>3.4208432776451843</v>
      </c>
      <c r="O26" s="50">
        <f>(('Psavo toimialat 2'!P26-'Psavo toimialat 2'!O26)/'Psavo toimialat 2'!O26)*100</f>
        <v>37.538461538461547</v>
      </c>
      <c r="P26" s="50">
        <f>(('Psavo toimialat 2'!Q26-'Psavo toimialat 2'!P26)/'Psavo toimialat 2'!P26)*100</f>
        <v>-1.0067114093959795</v>
      </c>
      <c r="Q26" s="50">
        <f>(('Psavo toimialat 2'!R26-'Psavo toimialat 2'!Q26)/'Psavo toimialat 2'!Q26)*100</f>
        <v>2.0338983050847426</v>
      </c>
      <c r="R26" s="50">
        <f>(('Psavo toimialat 2'!S26-'Psavo toimialat 2'!R26)/'Psavo toimialat 2'!R26)*100</f>
        <v>5.3156146179401969</v>
      </c>
      <c r="S26" s="50">
        <f>(('Psavo toimialat 2'!T26-'Psavo toimialat 2'!S26)/'Psavo toimialat 2'!S26)*100</f>
        <v>9.5162986330178896</v>
      </c>
      <c r="T26" s="50">
        <f>(('Psavo toimialat 2'!U26-'Psavo toimialat 2'!T26)/'Psavo toimialat 2'!T26)*100</f>
        <v>-0.33605376860298464</v>
      </c>
      <c r="U26" s="50">
        <f>(('Psavo toimialat 2'!V26-'Psavo toimialat 2'!U26)/'Psavo toimialat 2'!U26)*100</f>
        <v>-5.7321772639691746</v>
      </c>
      <c r="V26" s="50">
        <f>(('Psavo toimialat 2'!W26-'Psavo toimialat 2'!V26)/'Psavo toimialat 2'!V26)*100</f>
        <v>13.643331630045999</v>
      </c>
      <c r="W26" s="50">
        <f>(('Psavo toimialat 2'!X26-'Psavo toimialat 2'!W26)/'Psavo toimialat 2'!W26)*100</f>
        <v>6.6097122302158224</v>
      </c>
    </row>
    <row r="27" spans="1:23" x14ac:dyDescent="0.25">
      <c r="A27" s="35" t="s">
        <v>53</v>
      </c>
      <c r="B27" s="50">
        <f>(('Psavo toimialat 2'!C27-'Psavo toimialat 2'!B27)/'Psavo toimialat 2'!B27)*100</f>
        <v>10.714285714285717</v>
      </c>
      <c r="C27" s="50">
        <f>(('Psavo toimialat 2'!D27-'Psavo toimialat 2'!C27)/'Psavo toimialat 2'!C27)*100</f>
        <v>19.061583577712611</v>
      </c>
      <c r="D27" s="50">
        <f>(('Psavo toimialat 2'!E27-'Psavo toimialat 2'!D27)/'Psavo toimialat 2'!D27)*100</f>
        <v>12.561576354679808</v>
      </c>
      <c r="E27" s="50">
        <f>(('Psavo toimialat 2'!F27-'Psavo toimialat 2'!E27)/'Psavo toimialat 2'!E27)*100</f>
        <v>37.199124726477024</v>
      </c>
      <c r="F27" s="50">
        <f>(('Psavo toimialat 2'!G27-'Psavo toimialat 2'!F27)/'Psavo toimialat 2'!F27)*100</f>
        <v>13.556618819776714</v>
      </c>
      <c r="G27" s="50">
        <f>(('Psavo toimialat 2'!H27-'Psavo toimialat 2'!G27)/'Psavo toimialat 2'!G27)*100</f>
        <v>-6.601123595505622</v>
      </c>
      <c r="H27" s="50">
        <f>(('Psavo toimialat 2'!I27-'Psavo toimialat 2'!H27)/'Psavo toimialat 2'!H27)*100</f>
        <v>18.796992481203006</v>
      </c>
      <c r="I27" s="50">
        <f>(('Psavo toimialat 2'!J27-'Psavo toimialat 2'!I27)/'Psavo toimialat 2'!I27)*100</f>
        <v>13.0379746835443</v>
      </c>
      <c r="J27" s="50">
        <f>(('Psavo toimialat 2'!K27-'Psavo toimialat 2'!J27)/'Psavo toimialat 2'!J27)*100</f>
        <v>-2.7995520716685331</v>
      </c>
      <c r="K27" s="50">
        <f>(('Psavo toimialat 2'!L27-'Psavo toimialat 2'!K27)/'Psavo toimialat 2'!K27)*100</f>
        <v>-5.2995391705069057</v>
      </c>
      <c r="L27" s="50">
        <f>(('Psavo toimialat 2'!M27-'Psavo toimialat 2'!L27)/'Psavo toimialat 2'!L27)*100</f>
        <v>11.922141119221408</v>
      </c>
      <c r="M27" s="50">
        <f>(('Psavo toimialat 2'!N27-'Psavo toimialat 2'!M27)/'Psavo toimialat 2'!M27)*100</f>
        <v>-18.586956521739122</v>
      </c>
      <c r="N27" s="50">
        <f>(('Psavo toimialat 2'!O27-'Psavo toimialat 2'!N27)/'Psavo toimialat 2'!N27)*100</f>
        <v>4.1388518024031962</v>
      </c>
      <c r="O27" s="50">
        <f>(('Psavo toimialat 2'!P27-'Psavo toimialat 2'!O27)/'Psavo toimialat 2'!O27)*100</f>
        <v>-2.3076923076923039</v>
      </c>
      <c r="P27" s="50">
        <f>(('Psavo toimialat 2'!Q27-'Psavo toimialat 2'!P27)/'Psavo toimialat 2'!P27)*100</f>
        <v>2.3622047244094451</v>
      </c>
      <c r="Q27" s="50">
        <f>(('Psavo toimialat 2'!R27-'Psavo toimialat 2'!Q27)/'Psavo toimialat 2'!Q27)*100</f>
        <v>9.7435897435897374</v>
      </c>
      <c r="R27" s="50">
        <f>(('Psavo toimialat 2'!S27-'Psavo toimialat 2'!R27)/'Psavo toimialat 2'!R27)*100</f>
        <v>-0.23364485981307087</v>
      </c>
      <c r="S27" s="50">
        <f>(('Psavo toimialat 2'!T27-'Psavo toimialat 2'!S27)/'Psavo toimialat 2'!S27)*100</f>
        <v>7.2599531615924917</v>
      </c>
      <c r="T27" s="50">
        <f>(('Psavo toimialat 2'!U27-'Psavo toimialat 2'!T27)/'Psavo toimialat 2'!T27)*100</f>
        <v>2.4017467248908329</v>
      </c>
      <c r="U27" s="50">
        <f>(('Psavo toimialat 2'!V27-'Psavo toimialat 2'!U27)/'Psavo toimialat 2'!U27)*100</f>
        <v>-0.53304904051172708</v>
      </c>
      <c r="V27" s="50">
        <f>(('Psavo toimialat 2'!W27-'Psavo toimialat 2'!V27)/'Psavo toimialat 2'!V27)*100</f>
        <v>24.651661307609864</v>
      </c>
      <c r="W27" s="50">
        <f>(('Psavo toimialat 2'!X27-'Psavo toimialat 2'!W27)/'Psavo toimialat 2'!W27)*100</f>
        <v>6.1049011177988035</v>
      </c>
    </row>
    <row r="28" spans="1:23" x14ac:dyDescent="0.25">
      <c r="A28" s="35" t="s">
        <v>54</v>
      </c>
      <c r="B28" s="50">
        <f>(('Psavo toimialat 2'!C28-'Psavo toimialat 2'!B28)/'Psavo toimialat 2'!B28)*100</f>
        <v>5.072463768115937</v>
      </c>
      <c r="C28" s="50">
        <f>(('Psavo toimialat 2'!D28-'Psavo toimialat 2'!C28)/'Psavo toimialat 2'!C28)*100</f>
        <v>5.0646551724137927</v>
      </c>
      <c r="D28" s="50">
        <f>(('Psavo toimialat 2'!E28-'Psavo toimialat 2'!D28)/'Psavo toimialat 2'!D28)*100</f>
        <v>4.4512820512820488</v>
      </c>
      <c r="E28" s="50">
        <f>(('Psavo toimialat 2'!F28-'Psavo toimialat 2'!E28)/'Psavo toimialat 2'!E28)*100</f>
        <v>6.0879811468971052</v>
      </c>
      <c r="F28" s="50">
        <f>(('Psavo toimialat 2'!G28-'Psavo toimialat 2'!F28)/'Psavo toimialat 2'!F28)*100</f>
        <v>1.3513513513513427</v>
      </c>
      <c r="G28" s="50">
        <f>(('Psavo toimialat 2'!H28-'Psavo toimialat 2'!G28)/'Psavo toimialat 2'!G28)*100</f>
        <v>3.5068493150685014</v>
      </c>
      <c r="H28" s="50">
        <f>(('Psavo toimialat 2'!I28-'Psavo toimialat 2'!H28)/'Psavo toimialat 2'!H28)*100</f>
        <v>6.476089641785765</v>
      </c>
      <c r="I28" s="50">
        <f>(('Psavo toimialat 2'!J28-'Psavo toimialat 2'!I28)/'Psavo toimialat 2'!I28)*100</f>
        <v>5.7176002651640703</v>
      </c>
      <c r="J28" s="50">
        <f>(('Psavo toimialat 2'!K28-'Psavo toimialat 2'!J28)/'Psavo toimialat 2'!J28)*100</f>
        <v>-0.8465276689136193</v>
      </c>
      <c r="K28" s="50">
        <f>(('Psavo toimialat 2'!L28-'Psavo toimialat 2'!K28)/'Psavo toimialat 2'!K28)*100</f>
        <v>3.7470355731225369</v>
      </c>
      <c r="L28" s="50">
        <f>(('Psavo toimialat 2'!M28-'Psavo toimialat 2'!L28)/'Psavo toimialat 2'!L28)*100</f>
        <v>7.8634562633343359</v>
      </c>
      <c r="M28" s="50">
        <f>(('Psavo toimialat 2'!N28-'Psavo toimialat 2'!M28)/'Psavo toimialat 2'!M28)*100</f>
        <v>3.4755580672506392</v>
      </c>
      <c r="N28" s="50">
        <f>(('Psavo toimialat 2'!O28-'Psavo toimialat 2'!N28)/'Psavo toimialat 2'!N28)*100</f>
        <v>5.8984161660294987</v>
      </c>
      <c r="O28" s="50">
        <f>(('Psavo toimialat 2'!P28-'Psavo toimialat 2'!O28)/'Psavo toimialat 2'!O28)*100</f>
        <v>3.0556988138215488</v>
      </c>
      <c r="P28" s="50">
        <f>(('Psavo toimialat 2'!Q28-'Psavo toimialat 2'!P28)/'Psavo toimialat 2'!P28)*100</f>
        <v>5.7049918678844023</v>
      </c>
      <c r="Q28" s="50">
        <f>(('Psavo toimialat 2'!R28-'Psavo toimialat 2'!Q28)/'Psavo toimialat 2'!Q28)*100</f>
        <v>5.3615812522192057</v>
      </c>
      <c r="R28" s="50">
        <f>(('Psavo toimialat 2'!S28-'Psavo toimialat 2'!R28)/'Psavo toimialat 2'!R28)*100</f>
        <v>2.1231184003594672</v>
      </c>
      <c r="S28" s="50">
        <f>(('Psavo toimialat 2'!T28-'Psavo toimialat 2'!S28)/'Psavo toimialat 2'!S28)*100</f>
        <v>2.0569794302056903</v>
      </c>
      <c r="T28" s="50">
        <f>(('Psavo toimialat 2'!U28-'Psavo toimialat 2'!T28)/'Psavo toimialat 2'!T28)*100</f>
        <v>2.6190989437378818</v>
      </c>
      <c r="U28" s="50">
        <f>(('Psavo toimialat 2'!V28-'Psavo toimialat 2'!U28)/'Psavo toimialat 2'!U28)*100</f>
        <v>0.45163323180337717</v>
      </c>
      <c r="V28" s="50">
        <f>(('Psavo toimialat 2'!W28-'Psavo toimialat 2'!V28)/'Psavo toimialat 2'!V28)*100</f>
        <v>1.0664993726474326</v>
      </c>
      <c r="W28" s="50">
        <f>(('Psavo toimialat 2'!X28-'Psavo toimialat 2'!W28)/'Psavo toimialat 2'!W28)*100</f>
        <v>20.660045520380706</v>
      </c>
    </row>
    <row r="29" spans="1:23" ht="30" x14ac:dyDescent="0.25">
      <c r="A29" s="35" t="s">
        <v>55</v>
      </c>
      <c r="B29" s="50">
        <f>(('Psavo toimialat 2'!C29-'Psavo toimialat 2'!B29)/'Psavo toimialat 2'!B29)*100</f>
        <v>29.049111807732491</v>
      </c>
      <c r="C29" s="50">
        <f>(('Psavo toimialat 2'!D29-'Psavo toimialat 2'!C29)/'Psavo toimialat 2'!C29)*100</f>
        <v>5.2631578947368416</v>
      </c>
      <c r="D29" s="50">
        <f>(('Psavo toimialat 2'!E29-'Psavo toimialat 2'!D29)/'Psavo toimialat 2'!D29)*100</f>
        <v>10.307692307692312</v>
      </c>
      <c r="E29" s="50">
        <f>(('Psavo toimialat 2'!F29-'Psavo toimialat 2'!E29)/'Psavo toimialat 2'!E29)*100</f>
        <v>12.273361227336119</v>
      </c>
      <c r="F29" s="50">
        <f>(('Psavo toimialat 2'!G29-'Psavo toimialat 2'!F29)/'Psavo toimialat 2'!F29)*100</f>
        <v>17.018633540372676</v>
      </c>
      <c r="G29" s="50">
        <f>(('Psavo toimialat 2'!H29-'Psavo toimialat 2'!G29)/'Psavo toimialat 2'!G29)*100</f>
        <v>-15.658174097664542</v>
      </c>
      <c r="H29" s="50">
        <f>(('Psavo toimialat 2'!I29-'Psavo toimialat 2'!H29)/'Psavo toimialat 2'!H29)*100</f>
        <v>10.635619886721212</v>
      </c>
      <c r="I29" s="50">
        <f>(('Psavo toimialat 2'!J29-'Psavo toimialat 2'!I29)/'Psavo toimialat 2'!I29)*100</f>
        <v>6.0864618885096631</v>
      </c>
      <c r="J29" s="50">
        <f>(('Psavo toimialat 2'!K29-'Psavo toimialat 2'!J29)/'Psavo toimialat 2'!J29)*100</f>
        <v>-0.69705093833780774</v>
      </c>
      <c r="K29" s="50">
        <f>(('Psavo toimialat 2'!L29-'Psavo toimialat 2'!K29)/'Psavo toimialat 2'!K29)*100</f>
        <v>8.5853131749460072</v>
      </c>
      <c r="L29" s="50">
        <f>(('Psavo toimialat 2'!M29-'Psavo toimialat 2'!L29)/'Psavo toimialat 2'!L29)*100</f>
        <v>17.056190949776237</v>
      </c>
      <c r="M29" s="50">
        <f>(('Psavo toimialat 2'!N29-'Psavo toimialat 2'!M29)/'Psavo toimialat 2'!M29)*100</f>
        <v>-0.93457943925234366</v>
      </c>
      <c r="N29" s="50">
        <f>(('Psavo toimialat 2'!O29-'Psavo toimialat 2'!N29)/'Psavo toimialat 2'!N29)*100</f>
        <v>33.447684391080621</v>
      </c>
      <c r="O29" s="50">
        <f>(('Psavo toimialat 2'!P29-'Psavo toimialat 2'!O29)/'Psavo toimialat 2'!O29)*100</f>
        <v>-3.9845758354755714</v>
      </c>
      <c r="P29" s="50">
        <f>(('Psavo toimialat 2'!Q29-'Psavo toimialat 2'!P29)/'Psavo toimialat 2'!P29)*100</f>
        <v>13.621151271753677</v>
      </c>
      <c r="Q29" s="50">
        <f>(('Psavo toimialat 2'!R29-'Psavo toimialat 2'!Q29)/'Psavo toimialat 2'!Q29)*100</f>
        <v>4.9189985272459467</v>
      </c>
      <c r="R29" s="50">
        <f>(('Psavo toimialat 2'!S29-'Psavo toimialat 2'!R29)/'Psavo toimialat 2'!R29)*100</f>
        <v>-3.9584503088152632</v>
      </c>
      <c r="S29" s="50">
        <f>(('Psavo toimialat 2'!T29-'Psavo toimialat 2'!S29)/'Psavo toimialat 2'!S29)*100</f>
        <v>6.1385559777842733</v>
      </c>
      <c r="T29" s="50">
        <f>(('Psavo toimialat 2'!U29-'Psavo toimialat 2'!T29)/'Psavo toimialat 2'!T29)*100</f>
        <v>10.327733406774993</v>
      </c>
      <c r="U29" s="50">
        <f>(('Psavo toimialat 2'!V29-'Psavo toimialat 2'!U29)/'Psavo toimialat 2'!U29)*100</f>
        <v>-1.7473789316025958</v>
      </c>
      <c r="V29" s="50">
        <f>(('Psavo toimialat 2'!W29-'Psavo toimialat 2'!V29)/'Psavo toimialat 2'!V29)*100</f>
        <v>5.9451219512195062</v>
      </c>
      <c r="W29" s="50">
        <f>(('Psavo toimialat 2'!X29-'Psavo toimialat 2'!W29)/'Psavo toimialat 2'!W29)*100</f>
        <v>6.0671462829736242</v>
      </c>
    </row>
    <row r="30" spans="1:23" x14ac:dyDescent="0.25">
      <c r="A30" s="35" t="s">
        <v>56</v>
      </c>
      <c r="B30" s="50">
        <f>(('Psavo toimialat 2'!C30-'Psavo toimialat 2'!B30)/'Psavo toimialat 2'!B30)*100</f>
        <v>-5.2126200274348573</v>
      </c>
      <c r="C30" s="50">
        <f>(('Psavo toimialat 2'!D30-'Psavo toimialat 2'!C30)/'Psavo toimialat 2'!C30)*100</f>
        <v>5.9334298118668718</v>
      </c>
      <c r="D30" s="50">
        <f>(('Psavo toimialat 2'!E30-'Psavo toimialat 2'!D30)/'Psavo toimialat 2'!D30)*100</f>
        <v>-3.6885245901639379</v>
      </c>
      <c r="E30" s="50">
        <f>(('Psavo toimialat 2'!F30-'Psavo toimialat 2'!E30)/'Psavo toimialat 2'!E30)*100</f>
        <v>24.255319148936159</v>
      </c>
      <c r="F30" s="50">
        <f>(('Psavo toimialat 2'!G30-'Psavo toimialat 2'!F30)/'Psavo toimialat 2'!F30)*100</f>
        <v>22.831050228310502</v>
      </c>
      <c r="G30" s="50">
        <f>(('Psavo toimialat 2'!H30-'Psavo toimialat 2'!G30)/'Psavo toimialat 2'!G30)*100</f>
        <v>9.6654275092936857</v>
      </c>
      <c r="H30" s="50">
        <f>(('Psavo toimialat 2'!I30-'Psavo toimialat 2'!H30)/'Psavo toimialat 2'!H30)*100</f>
        <v>15.338983050847451</v>
      </c>
      <c r="I30" s="50">
        <f>(('Psavo toimialat 2'!J30-'Psavo toimialat 2'!I30)/'Psavo toimialat 2'!I30)*100</f>
        <v>13.886847905951511</v>
      </c>
      <c r="J30" s="50">
        <f>(('Psavo toimialat 2'!K30-'Psavo toimialat 2'!J30)/'Psavo toimialat 2'!J30)*100</f>
        <v>15.354838709677427</v>
      </c>
      <c r="K30" s="50">
        <f>(('Psavo toimialat 2'!L30-'Psavo toimialat 2'!K30)/'Psavo toimialat 2'!K30)*100</f>
        <v>-3.9709172259507959</v>
      </c>
      <c r="L30" s="50">
        <f>(('Psavo toimialat 2'!M30-'Psavo toimialat 2'!L30)/'Psavo toimialat 2'!L30)*100</f>
        <v>10.774606872451951</v>
      </c>
      <c r="M30" s="50">
        <f>(('Psavo toimialat 2'!N30-'Psavo toimialat 2'!M30)/'Psavo toimialat 2'!M30)*100</f>
        <v>4.6267087276551058</v>
      </c>
      <c r="N30" s="50">
        <f>(('Psavo toimialat 2'!O30-'Psavo toimialat 2'!N30)/'Psavo toimialat 2'!N30)*100</f>
        <v>1.4572864321608068</v>
      </c>
      <c r="O30" s="50">
        <f>(('Psavo toimialat 2'!P30-'Psavo toimialat 2'!O30)/'Psavo toimialat 2'!O30)*100</f>
        <v>5.6958890539871225</v>
      </c>
      <c r="P30" s="50">
        <f>(('Psavo toimialat 2'!Q30-'Psavo toimialat 2'!P30)/'Psavo toimialat 2'!P30)*100</f>
        <v>-1.499531396438621</v>
      </c>
      <c r="Q30" s="50">
        <f>(('Psavo toimialat 2'!R30-'Psavo toimialat 2'!Q30)/'Psavo toimialat 2'!Q30)*100</f>
        <v>-1.8078020932445211</v>
      </c>
      <c r="R30" s="50">
        <f>(('Psavo toimialat 2'!S30-'Psavo toimialat 2'!R30)/'Psavo toimialat 2'!R30)*100</f>
        <v>0.5329457364341057</v>
      </c>
      <c r="S30" s="50">
        <f>(('Psavo toimialat 2'!T30-'Psavo toimialat 2'!S30)/'Psavo toimialat 2'!S30)*100</f>
        <v>11.277108433734941</v>
      </c>
      <c r="T30" s="50">
        <f>(('Psavo toimialat 2'!U30-'Psavo toimialat 2'!T30)/'Psavo toimialat 2'!T30)*100</f>
        <v>6.626245127760928</v>
      </c>
      <c r="U30" s="50">
        <f>(('Psavo toimialat 2'!V30-'Psavo toimialat 2'!U30)/'Psavo toimialat 2'!U30)*100</f>
        <v>5.4833468724614134</v>
      </c>
      <c r="V30" s="50">
        <f>(('Psavo toimialat 2'!W30-'Psavo toimialat 2'!V30)/'Psavo toimialat 2'!V30)*100</f>
        <v>5.775895263765884</v>
      </c>
      <c r="W30" s="50">
        <f>(('Psavo toimialat 2'!X30-'Psavo toimialat 2'!W30)/'Psavo toimialat 2'!W30)*100</f>
        <v>13.542045868219873</v>
      </c>
    </row>
    <row r="31" spans="1:23" ht="30" x14ac:dyDescent="0.25">
      <c r="A31" s="35" t="s">
        <v>57</v>
      </c>
      <c r="B31" s="50">
        <f>(('Psavo toimialat 2'!C31-'Psavo toimialat 2'!B31)/'Psavo toimialat 2'!B31)*100</f>
        <v>6.4996368917937666</v>
      </c>
      <c r="C31" s="50">
        <f>(('Psavo toimialat 2'!D31-'Psavo toimialat 2'!C31)/'Psavo toimialat 2'!C31)*100</f>
        <v>7.0576201841118262</v>
      </c>
      <c r="D31" s="50">
        <f>(('Psavo toimialat 2'!E31-'Psavo toimialat 2'!D31)/'Psavo toimialat 2'!D31)*100</f>
        <v>5.636942675159232</v>
      </c>
      <c r="E31" s="50">
        <f>(('Psavo toimialat 2'!F31-'Psavo toimialat 2'!E31)/'Psavo toimialat 2'!E31)*100</f>
        <v>2.1706361169731654</v>
      </c>
      <c r="F31" s="50">
        <f>(('Psavo toimialat 2'!G31-'Psavo toimialat 2'!F31)/'Psavo toimialat 2'!F31)*100</f>
        <v>3.9244614930658046</v>
      </c>
      <c r="G31" s="50">
        <f>(('Psavo toimialat 2'!H31-'Psavo toimialat 2'!G31)/'Psavo toimialat 2'!G31)*100</f>
        <v>-4.2021578648495206</v>
      </c>
      <c r="H31" s="50">
        <f>(('Psavo toimialat 2'!I31-'Psavo toimialat 2'!H31)/'Psavo toimialat 2'!H31)*100</f>
        <v>13.959691760521645</v>
      </c>
      <c r="I31" s="50">
        <f>(('Psavo toimialat 2'!J31-'Psavo toimialat 2'!I31)/'Psavo toimialat 2'!I31)*100</f>
        <v>3.9271781534460399</v>
      </c>
      <c r="J31" s="50">
        <f>(('Psavo toimialat 2'!K31-'Psavo toimialat 2'!J31)/'Psavo toimialat 2'!J31)*100</f>
        <v>1.4764764764764708</v>
      </c>
      <c r="K31" s="50">
        <f>(('Psavo toimialat 2'!L31-'Psavo toimialat 2'!K31)/'Psavo toimialat 2'!K31)*100</f>
        <v>2.3181257706535083</v>
      </c>
      <c r="L31" s="50">
        <f>(('Psavo toimialat 2'!M31-'Psavo toimialat 2'!L31)/'Psavo toimialat 2'!L31)*100</f>
        <v>17.305374789105812</v>
      </c>
      <c r="M31" s="50">
        <f>(('Psavo toimialat 2'!N31-'Psavo toimialat 2'!M31)/'Psavo toimialat 2'!M31)*100</f>
        <v>-13.026505033901783</v>
      </c>
      <c r="N31" s="50">
        <f>(('Psavo toimialat 2'!O31-'Psavo toimialat 2'!N31)/'Psavo toimialat 2'!N31)*100</f>
        <v>2.6695015355539833</v>
      </c>
      <c r="O31" s="50">
        <f>(('Psavo toimialat 2'!P31-'Psavo toimialat 2'!O31)/'Psavo toimialat 2'!O31)*100</f>
        <v>2.7611596870685684</v>
      </c>
      <c r="P31" s="50">
        <f>(('Psavo toimialat 2'!Q31-'Psavo toimialat 2'!P31)/'Psavo toimialat 2'!P31)*100</f>
        <v>-21.71965965069413</v>
      </c>
      <c r="Q31" s="50">
        <f>(('Psavo toimialat 2'!R31-'Psavo toimialat 2'!Q31)/'Psavo toimialat 2'!Q31)*100</f>
        <v>-3.3180778032036673</v>
      </c>
      <c r="R31" s="50">
        <f>(('Psavo toimialat 2'!S31-'Psavo toimialat 2'!R31)/'Psavo toimialat 2'!R31)*100</f>
        <v>14.497041420118343</v>
      </c>
      <c r="S31" s="50">
        <f>(('Psavo toimialat 2'!T31-'Psavo toimialat 2'!S31)/'Psavo toimialat 2'!S31)*100</f>
        <v>1.8346253229974221</v>
      </c>
      <c r="T31" s="50">
        <f>(('Psavo toimialat 2'!U31-'Psavo toimialat 2'!T31)/'Psavo toimialat 2'!T31)*100</f>
        <v>-7.8913981223039888</v>
      </c>
      <c r="U31" s="50">
        <f>(('Psavo toimialat 2'!V31-'Psavo toimialat 2'!U31)/'Psavo toimialat 2'!U31)*100</f>
        <v>1.0192837465564706</v>
      </c>
      <c r="V31" s="50">
        <f>(('Psavo toimialat 2'!W31-'Psavo toimialat 2'!V31)/'Psavo toimialat 2'!V31)*100</f>
        <v>7.3629670029997278</v>
      </c>
      <c r="W31" s="50">
        <f>(('Psavo toimialat 2'!X31-'Psavo toimialat 2'!W31)/'Psavo toimialat 2'!W31)*100</f>
        <v>4.7244094488189035</v>
      </c>
    </row>
    <row r="32" spans="1:23" x14ac:dyDescent="0.25">
      <c r="A32" s="35" t="s">
        <v>58</v>
      </c>
      <c r="B32" s="50">
        <f>(('Psavo toimialat 2'!C32-'Psavo toimialat 2'!B32)/'Psavo toimialat 2'!B32)*100</f>
        <v>7.4882471457353965</v>
      </c>
      <c r="C32" s="50">
        <f>(('Psavo toimialat 2'!D32-'Psavo toimialat 2'!C32)/'Psavo toimialat 2'!C32)*100</f>
        <v>5.9044048734770307</v>
      </c>
      <c r="D32" s="50">
        <f>(('Psavo toimialat 2'!E32-'Psavo toimialat 2'!D32)/'Psavo toimialat 2'!D32)*100</f>
        <v>4.0707964601769948</v>
      </c>
      <c r="E32" s="50">
        <f>(('Psavo toimialat 2'!F32-'Psavo toimialat 2'!E32)/'Psavo toimialat 2'!E32)*100</f>
        <v>5.1303854875283346</v>
      </c>
      <c r="F32" s="50">
        <f>(('Psavo toimialat 2'!G32-'Psavo toimialat 2'!F32)/'Psavo toimialat 2'!F32)*100</f>
        <v>4.7452143434888177</v>
      </c>
      <c r="G32" s="50">
        <f>(('Psavo toimialat 2'!H32-'Psavo toimialat 2'!G32)/'Psavo toimialat 2'!G32)*100</f>
        <v>0.84942084942085228</v>
      </c>
      <c r="H32" s="50">
        <f>(('Psavo toimialat 2'!I32-'Psavo toimialat 2'!H32)/'Psavo toimialat 2'!H32)*100</f>
        <v>4.3899948953547696</v>
      </c>
      <c r="I32" s="50">
        <f>(('Psavo toimialat 2'!J32-'Psavo toimialat 2'!I32)/'Psavo toimialat 2'!I32)*100</f>
        <v>4.7188264058679739</v>
      </c>
      <c r="J32" s="50">
        <f>(('Psavo toimialat 2'!K32-'Psavo toimialat 2'!J32)/'Psavo toimialat 2'!J32)*100</f>
        <v>5.2299789866915658</v>
      </c>
      <c r="K32" s="50">
        <f>(('Psavo toimialat 2'!L32-'Psavo toimialat 2'!K32)/'Psavo toimialat 2'!K32)*100</f>
        <v>-6.1681828267140038</v>
      </c>
      <c r="L32" s="50">
        <f>(('Psavo toimialat 2'!M32-'Psavo toimialat 2'!L32)/'Psavo toimialat 2'!L32)*100</f>
        <v>2.7429652400094642</v>
      </c>
      <c r="M32" s="50">
        <f>(('Psavo toimialat 2'!N32-'Psavo toimialat 2'!M32)/'Psavo toimialat 2'!M32)*100</f>
        <v>18.711162255466043</v>
      </c>
      <c r="N32" s="50">
        <f>(('Psavo toimialat 2'!O32-'Psavo toimialat 2'!N32)/'Psavo toimialat 2'!N32)*100</f>
        <v>-4.16828227995346</v>
      </c>
      <c r="O32" s="50">
        <f>(('Psavo toimialat 2'!P32-'Psavo toimialat 2'!O32)/'Psavo toimialat 2'!O32)*100</f>
        <v>-1.3554521545620046</v>
      </c>
      <c r="P32" s="50">
        <f>(('Psavo toimialat 2'!Q32-'Psavo toimialat 2'!P32)/'Psavo toimialat 2'!P32)*100</f>
        <v>-5.8244462674323279</v>
      </c>
      <c r="Q32" s="50">
        <f>(('Psavo toimialat 2'!R32-'Psavo toimialat 2'!Q32)/'Psavo toimialat 2'!Q32)*100</f>
        <v>6.5548780487804921</v>
      </c>
      <c r="R32" s="50">
        <f>(('Psavo toimialat 2'!S32-'Psavo toimialat 2'!R32)/'Psavo toimialat 2'!R32)*100</f>
        <v>-2.6568567341099527</v>
      </c>
      <c r="S32" s="50">
        <f>(('Psavo toimialat 2'!T32-'Psavo toimialat 2'!S32)/'Psavo toimialat 2'!S32)*100</f>
        <v>-1.8685702288473722</v>
      </c>
      <c r="T32" s="50">
        <f>(('Psavo toimialat 2'!U32-'Psavo toimialat 2'!T32)/'Psavo toimialat 2'!T32)*100</f>
        <v>2.1822849807445541</v>
      </c>
      <c r="U32" s="50">
        <f>(('Psavo toimialat 2'!V32-'Psavo toimialat 2'!U32)/'Psavo toimialat 2'!U32)*100</f>
        <v>1.3400335008375162</v>
      </c>
      <c r="V32" s="50">
        <f>(('Psavo toimialat 2'!W32-'Psavo toimialat 2'!V32)/'Psavo toimialat 2'!V32)*100</f>
        <v>5.3305785123966967</v>
      </c>
      <c r="W32" s="50">
        <f>(('Psavo toimialat 2'!X32-'Psavo toimialat 2'!W32)/'Psavo toimialat 2'!W32)*100</f>
        <v>3.9427226363279653</v>
      </c>
    </row>
    <row r="33" spans="1:23" x14ac:dyDescent="0.25">
      <c r="A33" s="35" t="s">
        <v>59</v>
      </c>
      <c r="B33" s="50">
        <f>(('Psavo toimialat 2'!C33-'Psavo toimialat 2'!B33)/'Psavo toimialat 2'!B33)*100</f>
        <v>5.6485777688117933</v>
      </c>
      <c r="C33" s="50">
        <f>(('Psavo toimialat 2'!D33-'Psavo toimialat 2'!C33)/'Psavo toimialat 2'!C33)*100</f>
        <v>0.26732862325758588</v>
      </c>
      <c r="D33" s="50">
        <f>(('Psavo toimialat 2'!E33-'Psavo toimialat 2'!D33)/'Psavo toimialat 2'!D33)*100</f>
        <v>4.8371738716434924</v>
      </c>
      <c r="E33" s="50">
        <f>(('Psavo toimialat 2'!F33-'Psavo toimialat 2'!E33)/'Psavo toimialat 2'!E33)*100</f>
        <v>7.7020890099909129</v>
      </c>
      <c r="F33" s="50">
        <f>(('Psavo toimialat 2'!G33-'Psavo toimialat 2'!F33)/'Psavo toimialat 2'!F33)*100</f>
        <v>7.6404115365154439</v>
      </c>
      <c r="G33" s="50">
        <f>(('Psavo toimialat 2'!H33-'Psavo toimialat 2'!G33)/'Psavo toimialat 2'!G33)*100</f>
        <v>3.5412096521466476</v>
      </c>
      <c r="H33" s="50">
        <f>(('Psavo toimialat 2'!I33-'Psavo toimialat 2'!H33)/'Psavo toimialat 2'!H33)*100</f>
        <v>6.2953995157385023</v>
      </c>
      <c r="I33" s="50">
        <f>(('Psavo toimialat 2'!J33-'Psavo toimialat 2'!I33)/'Psavo toimialat 2'!I33)*100</f>
        <v>9.1543280182232447</v>
      </c>
      <c r="J33" s="50">
        <f>(('Psavo toimialat 2'!K33-'Psavo toimialat 2'!J33)/'Psavo toimialat 2'!J33)*100</f>
        <v>2.4520673014216712</v>
      </c>
      <c r="K33" s="50">
        <f>(('Psavo toimialat 2'!L33-'Psavo toimialat 2'!K33)/'Psavo toimialat 2'!K33)*100</f>
        <v>-2.6352641629535385</v>
      </c>
      <c r="L33" s="50">
        <f>(('Psavo toimialat 2'!M33-'Psavo toimialat 2'!L33)/'Psavo toimialat 2'!L33)*100</f>
        <v>4.5763598326359833</v>
      </c>
      <c r="M33" s="50">
        <f>(('Psavo toimialat 2'!N33-'Psavo toimialat 2'!M33)/'Psavo toimialat 2'!M33)*100</f>
        <v>5.2263065766441699</v>
      </c>
      <c r="N33" s="50">
        <f>(('Psavo toimialat 2'!O33-'Psavo toimialat 2'!N33)/'Psavo toimialat 2'!N33)*100</f>
        <v>4.420152091254745</v>
      </c>
      <c r="O33" s="50">
        <f>(('Psavo toimialat 2'!P33-'Psavo toimialat 2'!O33)/'Psavo toimialat 2'!O33)*100</f>
        <v>1.319981793354577</v>
      </c>
      <c r="P33" s="50">
        <f>(('Psavo toimialat 2'!Q33-'Psavo toimialat 2'!P33)/'Psavo toimialat 2'!P33)*100</f>
        <v>11.500449236298291</v>
      </c>
      <c r="Q33" s="50">
        <f>(('Psavo toimialat 2'!R33-'Psavo toimialat 2'!Q33)/'Psavo toimialat 2'!Q33)*100</f>
        <v>1.8634165995165191</v>
      </c>
      <c r="R33" s="50">
        <f>(('Psavo toimialat 2'!S33-'Psavo toimialat 2'!R33)/'Psavo toimialat 2'!R33)*100</f>
        <v>-5.9329575793524082E-2</v>
      </c>
      <c r="S33" s="50">
        <f>(('Psavo toimialat 2'!T33-'Psavo toimialat 2'!S33)/'Psavo toimialat 2'!S33)*100</f>
        <v>3.0869694271297163</v>
      </c>
      <c r="T33" s="50">
        <f>(('Psavo toimialat 2'!U33-'Psavo toimialat 2'!T33)/'Psavo toimialat 2'!T33)*100</f>
        <v>1.0077742585660809</v>
      </c>
      <c r="U33" s="50">
        <f>(('Psavo toimialat 2'!V33-'Psavo toimialat 2'!U33)/'Psavo toimialat 2'!U33)*100</f>
        <v>1.7293804637019972</v>
      </c>
      <c r="V33" s="50">
        <f>(('Psavo toimialat 2'!W33-'Psavo toimialat 2'!V33)/'Psavo toimialat 2'!V33)*100</f>
        <v>6.0059779562862117</v>
      </c>
      <c r="W33" s="50">
        <f>(('Psavo toimialat 2'!X33-'Psavo toimialat 2'!W33)/'Psavo toimialat 2'!W33)*100</f>
        <v>3.4188034188034142</v>
      </c>
    </row>
    <row r="34" spans="1:23" ht="30" x14ac:dyDescent="0.25">
      <c r="A34" s="35" t="s">
        <v>60</v>
      </c>
      <c r="B34" s="50">
        <f>(('Psavo toimialat 2'!C34-'Psavo toimialat 2'!B34)/'Psavo toimialat 2'!B34)*100</f>
        <v>13.441780821917812</v>
      </c>
      <c r="C34" s="50">
        <f>(('Psavo toimialat 2'!D34-'Psavo toimialat 2'!C34)/'Psavo toimialat 2'!C34)*100</f>
        <v>0.52830188679244428</v>
      </c>
      <c r="D34" s="50">
        <f>(('Psavo toimialat 2'!E34-'Psavo toimialat 2'!D34)/'Psavo toimialat 2'!D34)*100</f>
        <v>5.0300300300300433</v>
      </c>
      <c r="E34" s="50">
        <f>(('Psavo toimialat 2'!F34-'Psavo toimialat 2'!E34)/'Psavo toimialat 2'!E34)*100</f>
        <v>8.3631165117941304</v>
      </c>
      <c r="F34" s="50">
        <f>(('Psavo toimialat 2'!G34-'Psavo toimialat 2'!F34)/'Psavo toimialat 2'!F34)*100</f>
        <v>2.3746701846965661</v>
      </c>
      <c r="G34" s="50">
        <f>(('Psavo toimialat 2'!H34-'Psavo toimialat 2'!G34)/'Psavo toimialat 2'!G34)*100</f>
        <v>1.8041237113402135</v>
      </c>
      <c r="H34" s="50">
        <f>(('Psavo toimialat 2'!I34-'Psavo toimialat 2'!H34)/'Psavo toimialat 2'!H34)*100</f>
        <v>5.6329113924050667</v>
      </c>
      <c r="I34" s="50">
        <f>(('Psavo toimialat 2'!J34-'Psavo toimialat 2'!I34)/'Psavo toimialat 2'!I34)*100</f>
        <v>3.8945476333133611</v>
      </c>
      <c r="J34" s="50">
        <f>(('Psavo toimialat 2'!K34-'Psavo toimialat 2'!J34)/'Psavo toimialat 2'!J34)*100</f>
        <v>4.6712802768166055</v>
      </c>
      <c r="K34" s="50">
        <f>(('Psavo toimialat 2'!L34-'Psavo toimialat 2'!K34)/'Psavo toimialat 2'!K34)*100</f>
        <v>3.0853994490358096</v>
      </c>
      <c r="L34" s="50">
        <f>(('Psavo toimialat 2'!M34-'Psavo toimialat 2'!L34)/'Psavo toimialat 2'!L34)*100</f>
        <v>0.64136825227152172</v>
      </c>
      <c r="M34" s="50">
        <f>(('Psavo toimialat 2'!N34-'Psavo toimialat 2'!M34)/'Psavo toimialat 2'!M34)*100</f>
        <v>0.31864046733934903</v>
      </c>
      <c r="N34" s="50">
        <f>(('Psavo toimialat 2'!O34-'Psavo toimialat 2'!N34)/'Psavo toimialat 2'!N34)*100</f>
        <v>-2.6998411858125961</v>
      </c>
      <c r="O34" s="50">
        <f>(('Psavo toimialat 2'!P34-'Psavo toimialat 2'!O34)/'Psavo toimialat 2'!O34)*100</f>
        <v>-2.6659412404787841</v>
      </c>
      <c r="P34" s="50">
        <f>(('Psavo toimialat 2'!Q34-'Psavo toimialat 2'!P34)/'Psavo toimialat 2'!P34)*100</f>
        <v>5.366126327557291</v>
      </c>
      <c r="Q34" s="50">
        <f>(('Psavo toimialat 2'!R34-'Psavo toimialat 2'!Q34)/'Psavo toimialat 2'!Q34)*100</f>
        <v>-0.47745358090185974</v>
      </c>
      <c r="R34" s="50">
        <f>(('Psavo toimialat 2'!S34-'Psavo toimialat 2'!R34)/'Psavo toimialat 2'!R34)*100</f>
        <v>3.8379530916844442</v>
      </c>
      <c r="S34" s="50">
        <f>(('Psavo toimialat 2'!T34-'Psavo toimialat 2'!S34)/'Psavo toimialat 2'!S34)*100</f>
        <v>2.3100616016427105</v>
      </c>
      <c r="T34" s="50">
        <f>(('Psavo toimialat 2'!U34-'Psavo toimialat 2'!T34)/'Psavo toimialat 2'!T34)*100</f>
        <v>-8.329152032112404</v>
      </c>
      <c r="U34" s="50">
        <f>(('Psavo toimialat 2'!V34-'Psavo toimialat 2'!U34)/'Psavo toimialat 2'!U34)*100</f>
        <v>-3.8314176245210732</v>
      </c>
      <c r="V34" s="50">
        <f>(('Psavo toimialat 2'!W34-'Psavo toimialat 2'!V34)/'Psavo toimialat 2'!V34)*100</f>
        <v>6.5452475811041548</v>
      </c>
      <c r="W34" s="50">
        <f>(('Psavo toimialat 2'!X34-'Psavo toimialat 2'!W34)/'Psavo toimialat 2'!W34)*100</f>
        <v>6.5705128205128265</v>
      </c>
    </row>
    <row r="35" spans="1:23" x14ac:dyDescent="0.25">
      <c r="A35" s="43" t="s">
        <v>61</v>
      </c>
      <c r="B35" s="50">
        <f>(('Psavo toimialat 2'!C35-'Psavo toimialat 2'!B35)/'Psavo toimialat 2'!B35)*100</f>
        <v>9.5238095238095113</v>
      </c>
      <c r="C35" s="50">
        <f>(('Psavo toimialat 2'!D35-'Psavo toimialat 2'!C35)/'Psavo toimialat 2'!C35)*100</f>
        <v>17.391304347826104</v>
      </c>
      <c r="D35" s="50">
        <f>(('Psavo toimialat 2'!E35-'Psavo toimialat 2'!D35)/'Psavo toimialat 2'!D35)*100</f>
        <v>37.037037037037038</v>
      </c>
      <c r="E35" s="50">
        <f>(('Psavo toimialat 2'!F35-'Psavo toimialat 2'!E35)/'Psavo toimialat 2'!E35)*100</f>
        <v>41.891891891891888</v>
      </c>
      <c r="F35" s="50">
        <f>(('Psavo toimialat 2'!G35-'Psavo toimialat 2'!F35)/'Psavo toimialat 2'!F35)*100</f>
        <v>19.047619047619047</v>
      </c>
      <c r="G35" s="50">
        <f>(('Psavo toimialat 2'!H35-'Psavo toimialat 2'!G35)/'Psavo toimialat 2'!G35)*100</f>
        <v>1.5999999999999945</v>
      </c>
      <c r="H35" s="50">
        <f>(('Psavo toimialat 2'!I35-'Psavo toimialat 2'!H35)/'Psavo toimialat 2'!H35)*100</f>
        <v>5.5118110236220561</v>
      </c>
      <c r="I35" s="50">
        <f>(('Psavo toimialat 2'!J35-'Psavo toimialat 2'!I35)/'Psavo toimialat 2'!I35)*100</f>
        <v>11.194029850746269</v>
      </c>
      <c r="J35" s="50">
        <f>(('Psavo toimialat 2'!K35-'Psavo toimialat 2'!J35)/'Psavo toimialat 2'!J35)*100</f>
        <v>9.3959731543624176</v>
      </c>
      <c r="K35" s="50">
        <f>(('Psavo toimialat 2'!L35-'Psavo toimialat 2'!K35)/'Psavo toimialat 2'!K35)*100</f>
        <v>12.269938650306749</v>
      </c>
      <c r="L35" s="50">
        <f>(('Psavo toimialat 2'!M35-'Psavo toimialat 2'!L35)/'Psavo toimialat 2'!L35)*100</f>
        <v>0.54644808743168227</v>
      </c>
      <c r="M35" s="50">
        <f>(('Psavo toimialat 2'!N35-'Psavo toimialat 2'!M35)/'Psavo toimialat 2'!M35)*100</f>
        <v>22.282608695652183</v>
      </c>
      <c r="N35" s="50">
        <f>(('Psavo toimialat 2'!O35-'Psavo toimialat 2'!N35)/'Psavo toimialat 2'!N35)*100</f>
        <v>11.999999999999996</v>
      </c>
      <c r="O35" s="50">
        <f>(('Psavo toimialat 2'!P35-'Psavo toimialat 2'!O35)/'Psavo toimialat 2'!O35)*100</f>
        <v>12.698412698412694</v>
      </c>
      <c r="P35" s="50">
        <f>(('Psavo toimialat 2'!Q35-'Psavo toimialat 2'!P35)/'Psavo toimialat 2'!P35)*100</f>
        <v>2.8169014084507067</v>
      </c>
      <c r="Q35" s="50">
        <f>(('Psavo toimialat 2'!R35-'Psavo toimialat 2'!Q35)/'Psavo toimialat 2'!Q35)*100</f>
        <v>-17.465753424657528</v>
      </c>
      <c r="R35" s="50">
        <f>(('Psavo toimialat 2'!S35-'Psavo toimialat 2'!R35)/'Psavo toimialat 2'!R35)*100</f>
        <v>1.2448132780082868</v>
      </c>
      <c r="S35" s="50">
        <f>(('Psavo toimialat 2'!T35-'Psavo toimialat 2'!S35)/'Psavo toimialat 2'!S35)*100</f>
        <v>-0.81967213114753812</v>
      </c>
      <c r="T35" s="50">
        <f>(('Psavo toimialat 2'!U35-'Psavo toimialat 2'!T35)/'Psavo toimialat 2'!T35)*100</f>
        <v>1.2396694214876063</v>
      </c>
      <c r="U35" s="50">
        <f>(('Psavo toimialat 2'!V35-'Psavo toimialat 2'!U35)/'Psavo toimialat 2'!U35)*100</f>
        <v>2.0408163265306123</v>
      </c>
      <c r="V35" s="50">
        <f>(('Psavo toimialat 2'!W35-'Psavo toimialat 2'!V35)/'Psavo toimialat 2'!V35)*100</f>
        <v>2.7999999999999972</v>
      </c>
      <c r="W35" s="50">
        <f>(('Psavo toimialat 2'!X35-'Psavo toimialat 2'!W35)/'Psavo toimialat 2'!W35)*100</f>
        <v>-15.953307392996102</v>
      </c>
    </row>
  </sheetData>
  <phoneticPr fontId="6" type="noConversion"/>
  <printOptions gridLines="1"/>
  <pageMargins left="0" right="0" top="0" bottom="0" header="0.51181102362204722" footer="0.74803149606299213"/>
  <pageSetup paperSize="9" scale="85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741FA-8BEB-4ABE-9DD8-1C1FAA4107DA}">
  <sheetPr>
    <tabColor theme="6" tint="0.59999389629810485"/>
  </sheetPr>
  <dimension ref="A1:X35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41.7109375" style="7" customWidth="1"/>
    <col min="2" max="21" width="6.28515625" style="7" customWidth="1"/>
    <col min="22" max="23" width="5.85546875" style="7" customWidth="1"/>
    <col min="24" max="24" width="5.7109375" style="7" customWidth="1"/>
    <col min="25" max="16384" width="9.140625" style="7"/>
  </cols>
  <sheetData>
    <row r="1" spans="1:24" ht="18.75" x14ac:dyDescent="0.3">
      <c r="A1" s="8" t="s">
        <v>140</v>
      </c>
    </row>
    <row r="2" spans="1:24" x14ac:dyDescent="0.25">
      <c r="A2" s="7" t="s">
        <v>29</v>
      </c>
    </row>
    <row r="4" spans="1:24" x14ac:dyDescent="0.25">
      <c r="A4" s="4" t="s">
        <v>62</v>
      </c>
      <c r="B4" s="16">
        <v>2000</v>
      </c>
      <c r="C4" s="16">
        <v>2001</v>
      </c>
      <c r="D4" s="16">
        <v>2002</v>
      </c>
      <c r="E4" s="16">
        <v>2003</v>
      </c>
      <c r="F4" s="16">
        <v>2004</v>
      </c>
      <c r="G4" s="16">
        <v>2005</v>
      </c>
      <c r="H4" s="16">
        <v>2006</v>
      </c>
      <c r="I4" s="16">
        <v>2007</v>
      </c>
      <c r="J4" s="16">
        <v>2008</v>
      </c>
      <c r="K4" s="16">
        <v>2009</v>
      </c>
      <c r="L4" s="16">
        <v>2010</v>
      </c>
      <c r="M4" s="16">
        <v>2011</v>
      </c>
      <c r="N4" s="16">
        <v>2012</v>
      </c>
      <c r="O4" s="16">
        <v>2013</v>
      </c>
      <c r="P4" s="16">
        <v>2014</v>
      </c>
      <c r="Q4" s="16">
        <v>2015</v>
      </c>
      <c r="R4" s="16">
        <v>2016</v>
      </c>
      <c r="S4" s="16">
        <v>2017</v>
      </c>
      <c r="T4" s="16">
        <v>2018</v>
      </c>
      <c r="U4" s="16">
        <v>2019</v>
      </c>
      <c r="V4" s="16">
        <v>2020</v>
      </c>
      <c r="W4" s="16">
        <v>2021</v>
      </c>
      <c r="X4" s="102">
        <v>2022</v>
      </c>
    </row>
    <row r="5" spans="1:24" x14ac:dyDescent="0.25">
      <c r="A5" s="35" t="s">
        <v>30</v>
      </c>
      <c r="B5" s="87">
        <v>3.7236243623357153</v>
      </c>
      <c r="C5" s="37">
        <v>3.7417322587233506</v>
      </c>
      <c r="D5" s="37">
        <v>3.7090878373189571</v>
      </c>
      <c r="E5" s="37">
        <v>3.7543327065539978</v>
      </c>
      <c r="F5" s="37">
        <v>3.6681219566577719</v>
      </c>
      <c r="G5" s="37">
        <v>3.7460829204911028</v>
      </c>
      <c r="H5" s="37">
        <v>3.6926730256437468</v>
      </c>
      <c r="I5" s="37">
        <v>3.6891228326692742</v>
      </c>
      <c r="J5" s="37">
        <v>3.7775242775242774</v>
      </c>
      <c r="K5" s="37">
        <v>3.6806734311543634</v>
      </c>
      <c r="L5" s="37">
        <v>3.7306498727704458</v>
      </c>
      <c r="M5" s="37">
        <v>3.8520133113420325</v>
      </c>
      <c r="N5" s="37">
        <v>3.7997017177143979</v>
      </c>
      <c r="O5" s="37">
        <v>3.7660027843282102</v>
      </c>
      <c r="P5" s="37">
        <v>3.8157614483493076</v>
      </c>
      <c r="Q5" s="37">
        <v>3.793449033127235</v>
      </c>
      <c r="R5" s="37">
        <v>3.7767484551266315</v>
      </c>
      <c r="S5" s="37">
        <v>3.7986377595078356</v>
      </c>
      <c r="T5" s="37">
        <v>3.8338267729052</v>
      </c>
      <c r="U5" s="37">
        <v>3.7915297818043232</v>
      </c>
      <c r="V5" s="37">
        <v>3.7796123474515433</v>
      </c>
      <c r="W5" s="37">
        <v>3.799812384464698</v>
      </c>
      <c r="X5" s="38">
        <v>3.9342701879478041</v>
      </c>
    </row>
    <row r="6" spans="1:24" x14ac:dyDescent="0.25">
      <c r="A6" s="35" t="s">
        <v>32</v>
      </c>
      <c r="B6" s="47">
        <v>6.6549502050380775</v>
      </c>
      <c r="C6" s="19">
        <v>6.8340857787810378</v>
      </c>
      <c r="D6" s="19">
        <v>6.9274376417233565</v>
      </c>
      <c r="E6" s="19">
        <v>6.3076923076923075</v>
      </c>
      <c r="F6" s="19">
        <v>7.2592152199762188</v>
      </c>
      <c r="G6" s="19">
        <v>6.666666666666667</v>
      </c>
      <c r="H6" s="19">
        <v>7.1834625322997416</v>
      </c>
      <c r="I6" s="19">
        <v>7.9717931497649426</v>
      </c>
      <c r="J6" s="19">
        <v>7.1717171717171722</v>
      </c>
      <c r="K6" s="19">
        <v>7.4013605442176873</v>
      </c>
      <c r="L6" s="19">
        <v>6.9264339152119696</v>
      </c>
      <c r="M6" s="19">
        <v>6.0042432814710045</v>
      </c>
      <c r="N6" s="19">
        <v>6.3175675675675667</v>
      </c>
      <c r="O6" s="19">
        <v>6.4164305949008487</v>
      </c>
      <c r="P6" s="19">
        <v>7.4593064401981604</v>
      </c>
      <c r="Q6" s="19">
        <v>6.3920000000000003</v>
      </c>
      <c r="R6" s="19">
        <v>6.4506405425772417</v>
      </c>
      <c r="S6" s="19">
        <v>7.0308967596081375</v>
      </c>
      <c r="T6" s="19">
        <v>6.9940476190476195</v>
      </c>
      <c r="U6" s="19">
        <v>6.9529780564263328</v>
      </c>
      <c r="V6" s="19">
        <v>7.3262032085561497</v>
      </c>
      <c r="W6" s="19">
        <v>7.1445358401880137</v>
      </c>
      <c r="X6" s="39">
        <v>7.0863683662851189</v>
      </c>
    </row>
    <row r="7" spans="1:24" x14ac:dyDescent="0.25">
      <c r="A7" s="35" t="s">
        <v>33</v>
      </c>
      <c r="B7" s="47">
        <v>10.189410245372363</v>
      </c>
      <c r="C7" s="19">
        <v>9.8787061994609164</v>
      </c>
      <c r="D7" s="19">
        <v>10.322141560798547</v>
      </c>
      <c r="E7" s="19">
        <v>10.199258572752548</v>
      </c>
      <c r="F7" s="19">
        <v>9.971374045801527</v>
      </c>
      <c r="G7" s="19">
        <v>9.3330201972757152</v>
      </c>
      <c r="H7" s="19">
        <v>8.9256198347107443</v>
      </c>
      <c r="I7" s="19">
        <v>9.5276653171390002</v>
      </c>
      <c r="J7" s="19">
        <v>9.2359025692359022</v>
      </c>
      <c r="K7" s="19">
        <v>9.0936785986290936</v>
      </c>
      <c r="L7" s="19">
        <v>9.1720393620631153</v>
      </c>
      <c r="M7" s="19">
        <v>9.0414833438089239</v>
      </c>
      <c r="N7" s="19">
        <v>8.963126378821304</v>
      </c>
      <c r="O7" s="19">
        <v>9.103649635036497</v>
      </c>
      <c r="P7" s="19">
        <v>9.3378416455339526</v>
      </c>
      <c r="Q7" s="19">
        <v>9.410927717700627</v>
      </c>
      <c r="R7" s="19">
        <v>9.5971884293052181</v>
      </c>
      <c r="S7" s="19">
        <v>9.9540112416964757</v>
      </c>
      <c r="T7" s="19">
        <v>10.288552507095554</v>
      </c>
      <c r="U7" s="19">
        <v>9.7202970297029712</v>
      </c>
      <c r="V7" s="19">
        <v>9.7785267212325468</v>
      </c>
      <c r="W7" s="19">
        <v>10.204266908760781</v>
      </c>
      <c r="X7" s="39">
        <v>10.425847982173805</v>
      </c>
    </row>
    <row r="8" spans="1:24" x14ac:dyDescent="0.25">
      <c r="A8" s="35" t="s">
        <v>34</v>
      </c>
      <c r="B8" s="47">
        <v>6.042402826855124</v>
      </c>
      <c r="C8" s="19">
        <v>10.575757575757576</v>
      </c>
      <c r="D8" s="19">
        <v>10.8</v>
      </c>
      <c r="E8" s="19">
        <v>13.493333333333336</v>
      </c>
      <c r="F8" s="19">
        <v>11.262886597938145</v>
      </c>
      <c r="G8" s="19">
        <v>10.779220779220779</v>
      </c>
      <c r="H8" s="19">
        <v>12.179732313575526</v>
      </c>
      <c r="I8" s="19">
        <v>11.081560283687942</v>
      </c>
      <c r="J8" s="19">
        <v>29.596412556053814</v>
      </c>
      <c r="K8" s="19">
        <v>15.601926163723917</v>
      </c>
      <c r="L8" s="19">
        <v>11.776155717761556</v>
      </c>
      <c r="M8" s="19">
        <v>5.1766138855054811</v>
      </c>
      <c r="N8" s="19">
        <v>3.2269938650306749</v>
      </c>
      <c r="O8" s="19">
        <v>5.4882154882154888</v>
      </c>
      <c r="P8" s="19">
        <v>7.9044117647058822</v>
      </c>
      <c r="Q8" s="19">
        <v>8.5803432137285487</v>
      </c>
      <c r="R8" s="19">
        <v>5.6676557863501484</v>
      </c>
      <c r="S8" s="19">
        <v>5.1914893617021267</v>
      </c>
      <c r="T8" s="19">
        <v>5.317860746720485</v>
      </c>
      <c r="U8" s="19">
        <v>4.3604651162790695</v>
      </c>
      <c r="V8" s="19">
        <v>4.781725888324873</v>
      </c>
      <c r="W8" s="19">
        <v>2.030075187969925</v>
      </c>
      <c r="X8" s="39">
        <v>2.7545454545454549</v>
      </c>
    </row>
    <row r="9" spans="1:24" x14ac:dyDescent="0.25">
      <c r="A9" s="35" t="s">
        <v>35</v>
      </c>
      <c r="B9" s="47">
        <v>4.5023696682464456</v>
      </c>
      <c r="C9" s="19">
        <v>4.7841255996511123</v>
      </c>
      <c r="D9" s="19">
        <v>4.5346938775510202</v>
      </c>
      <c r="E9" s="19">
        <v>3.9795918367346936</v>
      </c>
      <c r="F9" s="19">
        <v>3.8704249053428694</v>
      </c>
      <c r="G9" s="19">
        <v>3.9933719966859988</v>
      </c>
      <c r="H9" s="19">
        <v>4.3205128205128203</v>
      </c>
      <c r="I9" s="19">
        <v>3.9015606242496994</v>
      </c>
      <c r="J9" s="19">
        <v>4.9784229109454685</v>
      </c>
      <c r="K9" s="19">
        <v>3.4564831261101241</v>
      </c>
      <c r="L9" s="19">
        <v>3.9701948796331683</v>
      </c>
      <c r="M9" s="19">
        <v>5.0753186558516798</v>
      </c>
      <c r="N9" s="19">
        <v>5.1304023845007451</v>
      </c>
      <c r="O9" s="19">
        <v>3.1845238095238093</v>
      </c>
      <c r="P9" s="19">
        <v>2.9992435703479576</v>
      </c>
      <c r="Q9" s="19">
        <v>3.9364957918898242</v>
      </c>
      <c r="R9" s="19">
        <v>4.3405740884406523</v>
      </c>
      <c r="S9" s="19">
        <v>5.2635458901584959</v>
      </c>
      <c r="T9" s="19">
        <v>4.4683960540738035</v>
      </c>
      <c r="U9" s="19">
        <v>4.7495621716287211</v>
      </c>
      <c r="V9" s="19">
        <v>4.9830393487109905</v>
      </c>
      <c r="W9" s="19">
        <v>5.0512645249487358</v>
      </c>
      <c r="X9" s="39">
        <v>5.8897243107769421</v>
      </c>
    </row>
    <row r="10" spans="1:24" x14ac:dyDescent="0.25">
      <c r="A10" s="35" t="s">
        <v>36</v>
      </c>
      <c r="B10" s="47">
        <v>8.8388214904679376</v>
      </c>
      <c r="C10" s="19">
        <v>8.8468158347676429</v>
      </c>
      <c r="D10" s="19">
        <v>8.6463620981387468</v>
      </c>
      <c r="E10" s="19">
        <v>8.4057971014492754</v>
      </c>
      <c r="F10" s="19">
        <v>8.4798534798534781</v>
      </c>
      <c r="G10" s="19">
        <v>9.7272727272727266</v>
      </c>
      <c r="H10" s="19">
        <v>9.3157894736842106</v>
      </c>
      <c r="I10" s="19">
        <v>9.5103578154425605</v>
      </c>
      <c r="J10" s="19">
        <v>8.545454545454545</v>
      </c>
      <c r="K10" s="19">
        <v>9.5329087048832264</v>
      </c>
      <c r="L10" s="19">
        <v>8.0519480519480524</v>
      </c>
      <c r="M10" s="19">
        <v>9.1721132897603486</v>
      </c>
      <c r="N10" s="19">
        <v>7.7951002227171493</v>
      </c>
      <c r="O10" s="19">
        <v>8.6600496277915635</v>
      </c>
      <c r="P10" s="19">
        <v>9.2819148936170208</v>
      </c>
      <c r="Q10" s="19">
        <v>8.9267015706806276</v>
      </c>
      <c r="R10" s="19">
        <v>8.382352941176471</v>
      </c>
      <c r="S10" s="19">
        <v>7.2992700729926998</v>
      </c>
      <c r="T10" s="19">
        <v>7.7450980392156863</v>
      </c>
      <c r="U10" s="19">
        <v>7.9545454545454541</v>
      </c>
      <c r="V10" s="19">
        <v>5.9523809523809517</v>
      </c>
      <c r="W10" s="19">
        <v>6.5324384787472027</v>
      </c>
      <c r="X10" s="39">
        <v>6.4062499999999991</v>
      </c>
    </row>
    <row r="11" spans="1:24" x14ac:dyDescent="0.25">
      <c r="A11" s="35" t="s">
        <v>37</v>
      </c>
      <c r="B11" s="47">
        <v>7.4911410347271445</v>
      </c>
      <c r="C11" s="19">
        <v>7.4235214140040791</v>
      </c>
      <c r="D11" s="19">
        <v>7.6986301369863019</v>
      </c>
      <c r="E11" s="19">
        <v>8.2226832641770393</v>
      </c>
      <c r="F11" s="19">
        <v>8.5611510791366907</v>
      </c>
      <c r="G11" s="19">
        <v>7.0545454545454547</v>
      </c>
      <c r="H11" s="19">
        <v>7.9493835171966261</v>
      </c>
      <c r="I11" s="19">
        <v>7.3389355742296924</v>
      </c>
      <c r="J11" s="19">
        <v>6.881720430107527</v>
      </c>
      <c r="K11" s="19">
        <v>8.9694224235560593</v>
      </c>
      <c r="L11" s="19">
        <v>8.4939271255060724</v>
      </c>
      <c r="M11" s="19">
        <v>9.7654213727193753</v>
      </c>
      <c r="N11" s="19">
        <v>8.8186046511627918</v>
      </c>
      <c r="O11" s="19">
        <v>7.2030981067125648</v>
      </c>
      <c r="P11" s="19">
        <v>6.1634695579649712</v>
      </c>
      <c r="Q11" s="19">
        <v>7.4560669456066941</v>
      </c>
      <c r="R11" s="19">
        <v>8.0507780507780495</v>
      </c>
      <c r="S11" s="19">
        <v>7.7936746987951802</v>
      </c>
      <c r="T11" s="19">
        <v>7.5799418604651159</v>
      </c>
      <c r="U11" s="19">
        <v>8.3144246353322533</v>
      </c>
      <c r="V11" s="19">
        <v>8.0471380471380467</v>
      </c>
      <c r="W11" s="19">
        <v>9.014778325123153</v>
      </c>
      <c r="X11" s="39">
        <v>10.71187710753091</v>
      </c>
    </row>
    <row r="12" spans="1:24" x14ac:dyDescent="0.25">
      <c r="A12" s="35" t="s">
        <v>38</v>
      </c>
      <c r="B12" s="47">
        <v>4.0412979351032448</v>
      </c>
      <c r="C12" s="19">
        <v>4.3601324902137915</v>
      </c>
      <c r="D12" s="19">
        <v>4.2999484624634947</v>
      </c>
      <c r="E12" s="19">
        <v>4.0940525587828489</v>
      </c>
      <c r="F12" s="19">
        <v>3.4746434231378762</v>
      </c>
      <c r="G12" s="19">
        <v>4.2966464100832766</v>
      </c>
      <c r="H12" s="19">
        <v>4.5871559633027523</v>
      </c>
      <c r="I12" s="19">
        <v>4.4017185821697096</v>
      </c>
      <c r="J12" s="19">
        <v>4.7270471464019854</v>
      </c>
      <c r="K12" s="19">
        <v>2.9650953580424617</v>
      </c>
      <c r="L12" s="19">
        <v>2.6030719482619236</v>
      </c>
      <c r="M12" s="19">
        <v>2.9495225102319234</v>
      </c>
      <c r="N12" s="19">
        <v>3.601521357519017</v>
      </c>
      <c r="O12" s="19">
        <v>2.6918392204628505</v>
      </c>
      <c r="P12" s="19">
        <v>3.6420118343195265</v>
      </c>
      <c r="Q12" s="19">
        <v>1.9746276889134031</v>
      </c>
      <c r="R12" s="19">
        <v>1.8509142053445851</v>
      </c>
      <c r="S12" s="19">
        <v>3.1103318046938226</v>
      </c>
      <c r="T12" s="19">
        <v>3.155146693187469</v>
      </c>
      <c r="U12" s="19">
        <v>2.9919786096256686</v>
      </c>
      <c r="V12" s="19">
        <v>2.6780821917808222</v>
      </c>
      <c r="W12" s="19">
        <v>2.1148036253776437</v>
      </c>
      <c r="X12" s="39">
        <v>5.2435064935064934</v>
      </c>
    </row>
    <row r="13" spans="1:24" x14ac:dyDescent="0.25">
      <c r="A13" s="35" t="s">
        <v>39</v>
      </c>
      <c r="B13" s="47">
        <v>2.5686940413707933</v>
      </c>
      <c r="C13" s="19">
        <v>2.6145775814467145</v>
      </c>
      <c r="D13" s="19">
        <v>1.9899043570669503</v>
      </c>
      <c r="E13" s="19">
        <v>1.8128491620111733</v>
      </c>
      <c r="F13" s="19">
        <v>2.4819557625145516</v>
      </c>
      <c r="G13" s="19">
        <v>2.9127182044887778</v>
      </c>
      <c r="H13" s="19">
        <v>2.0960904380593499</v>
      </c>
      <c r="I13" s="19">
        <v>2.4621615860157751</v>
      </c>
      <c r="J13" s="19">
        <v>3.609572346554399</v>
      </c>
      <c r="K13" s="19">
        <v>1.1270745603170671</v>
      </c>
      <c r="L13" s="19">
        <v>2.7745664739884393</v>
      </c>
      <c r="M13" s="19">
        <v>4.1182637869574341</v>
      </c>
      <c r="N13" s="19">
        <v>2.2774591034629275</v>
      </c>
      <c r="O13" s="19">
        <v>3.0928288605367356</v>
      </c>
      <c r="P13" s="19">
        <v>2.3650899400399732</v>
      </c>
      <c r="Q13" s="19">
        <v>3.9305190870531206</v>
      </c>
      <c r="R13" s="19">
        <v>2.4620924943138744</v>
      </c>
      <c r="S13" s="19">
        <v>2.3345775364777737</v>
      </c>
      <c r="T13" s="19">
        <v>2.9694774961200205</v>
      </c>
      <c r="U13" s="19">
        <v>3.0746221662468516</v>
      </c>
      <c r="V13" s="19">
        <v>2.6691474966170503</v>
      </c>
      <c r="W13" s="19">
        <v>3.7631949331456722</v>
      </c>
      <c r="X13" s="39">
        <v>3.8251434272886007</v>
      </c>
    </row>
    <row r="14" spans="1:24" x14ac:dyDescent="0.25">
      <c r="A14" s="35" t="s">
        <v>40</v>
      </c>
      <c r="B14" s="47">
        <v>3.5179487179487179</v>
      </c>
      <c r="C14" s="19">
        <v>3.6072144288577155</v>
      </c>
      <c r="D14" s="19">
        <v>3.0555555555555554</v>
      </c>
      <c r="E14" s="19">
        <v>3.3880903490759757</v>
      </c>
      <c r="F14" s="19">
        <v>3.6310679611650487</v>
      </c>
      <c r="G14" s="19">
        <v>3.5545851528384285</v>
      </c>
      <c r="H14" s="19">
        <v>3.4849715678310313</v>
      </c>
      <c r="I14" s="19">
        <v>3.7734433608402096</v>
      </c>
      <c r="J14" s="19">
        <v>3.0892448512585813</v>
      </c>
      <c r="K14" s="19">
        <v>2.830578512396694</v>
      </c>
      <c r="L14" s="19">
        <v>2.9325513196480939</v>
      </c>
      <c r="M14" s="19">
        <v>2.9594477998274371</v>
      </c>
      <c r="N14" s="19">
        <v>3.2520325203252036</v>
      </c>
      <c r="O14" s="19">
        <v>2.2222222222222223</v>
      </c>
      <c r="P14" s="19">
        <v>2.6679649464459589</v>
      </c>
      <c r="Q14" s="19">
        <v>3.0188679245283021</v>
      </c>
      <c r="R14" s="19">
        <v>3.3048433048433044</v>
      </c>
      <c r="S14" s="19">
        <v>3.7477797513321498</v>
      </c>
      <c r="T14" s="19">
        <v>3.6610169491525428</v>
      </c>
      <c r="U14" s="19">
        <v>3.4046193327630454</v>
      </c>
      <c r="V14" s="19">
        <v>2.6881720430107525</v>
      </c>
      <c r="W14" s="19">
        <v>2.9097963142580019</v>
      </c>
      <c r="X14" s="39">
        <v>3.0402930402930406</v>
      </c>
    </row>
    <row r="15" spans="1:24" ht="30" x14ac:dyDescent="0.25">
      <c r="A15" s="35" t="s">
        <v>41</v>
      </c>
      <c r="B15" s="47">
        <v>4.3366093366093361</v>
      </c>
      <c r="C15" s="19">
        <v>4.6908678389109477</v>
      </c>
      <c r="D15" s="19">
        <v>4.8300751879699249</v>
      </c>
      <c r="E15" s="19">
        <v>4.8001150417026173</v>
      </c>
      <c r="F15" s="19">
        <v>2.1645603656897014</v>
      </c>
      <c r="G15" s="19">
        <v>3.9011118996924532</v>
      </c>
      <c r="H15" s="19">
        <v>3.160828025477707</v>
      </c>
      <c r="I15" s="19">
        <v>2.8272905876049297</v>
      </c>
      <c r="J15" s="19">
        <v>4.0873579545454541</v>
      </c>
      <c r="K15" s="19">
        <v>4.895897121861605</v>
      </c>
      <c r="L15" s="19">
        <v>4.70873786407767</v>
      </c>
      <c r="M15" s="19">
        <v>4.9310434556336196</v>
      </c>
      <c r="N15" s="19">
        <v>5.1816239316239319</v>
      </c>
      <c r="O15" s="19">
        <v>4.375</v>
      </c>
      <c r="P15" s="19">
        <v>4.4201909959072303</v>
      </c>
      <c r="Q15" s="19">
        <v>3.5471976401179948</v>
      </c>
      <c r="R15" s="19">
        <v>4.015868953160993</v>
      </c>
      <c r="S15" s="19">
        <v>3.5899672846237731</v>
      </c>
      <c r="T15" s="19">
        <v>3.5486725663716814</v>
      </c>
      <c r="U15" s="19">
        <v>3.308463511307997</v>
      </c>
      <c r="V15" s="19">
        <v>3.2169990503323835</v>
      </c>
      <c r="W15" s="19">
        <v>2.9023295575977777</v>
      </c>
      <c r="X15" s="39">
        <v>2.7997459107511515</v>
      </c>
    </row>
    <row r="16" spans="1:24" x14ac:dyDescent="0.25">
      <c r="A16" s="35" t="s">
        <v>42</v>
      </c>
      <c r="B16" s="47">
        <v>0.19962570180910791</v>
      </c>
      <c r="C16" s="19">
        <v>0.20429243658900495</v>
      </c>
      <c r="D16" s="19">
        <v>0.25390218522372526</v>
      </c>
      <c r="E16" s="19">
        <v>0.25340932220639117</v>
      </c>
      <c r="F16" s="19">
        <v>0.26385224274406333</v>
      </c>
      <c r="G16" s="19">
        <v>0.27556409025444067</v>
      </c>
      <c r="H16" s="19">
        <v>0.38257268881087408</v>
      </c>
      <c r="I16" s="19">
        <v>0.40830832411941242</v>
      </c>
      <c r="J16" s="19">
        <v>0.41787439613526567</v>
      </c>
      <c r="K16" s="19">
        <v>0.42735042735042739</v>
      </c>
      <c r="L16" s="19">
        <v>0.53729533050333533</v>
      </c>
      <c r="M16" s="19">
        <v>0.64131668558456301</v>
      </c>
      <c r="N16" s="19">
        <v>0.96928327645051193</v>
      </c>
      <c r="O16" s="19">
        <v>0.78744394618834068</v>
      </c>
      <c r="P16" s="19">
        <v>0.74882471457353939</v>
      </c>
      <c r="Q16" s="19">
        <v>0.80435546188970841</v>
      </c>
      <c r="R16" s="19">
        <v>0.88580040187541864</v>
      </c>
      <c r="S16" s="19">
        <v>0.97439100562148662</v>
      </c>
      <c r="T16" s="19">
        <v>1.2055641421947449</v>
      </c>
      <c r="U16" s="19">
        <v>1.3842525399129173</v>
      </c>
      <c r="V16" s="19">
        <v>1.2366506732703917</v>
      </c>
      <c r="W16" s="19">
        <v>1.2836279784780937</v>
      </c>
      <c r="X16" s="39">
        <v>1.1912268677176148</v>
      </c>
    </row>
    <row r="17" spans="1:24" x14ac:dyDescent="0.25">
      <c r="A17" s="35" t="s">
        <v>43</v>
      </c>
      <c r="B17" s="47">
        <v>3.9448226442135437</v>
      </c>
      <c r="C17" s="19">
        <v>3.6940882076947137</v>
      </c>
      <c r="D17" s="19">
        <v>4.0475358266340438</v>
      </c>
      <c r="E17" s="19">
        <v>5.7735583684950766</v>
      </c>
      <c r="F17" s="19">
        <v>5.246872942725477</v>
      </c>
      <c r="G17" s="19">
        <v>5.6204156479217611</v>
      </c>
      <c r="H17" s="19">
        <v>5.4255040586540977</v>
      </c>
      <c r="I17" s="19">
        <v>4.9321371060501491</v>
      </c>
      <c r="J17" s="19">
        <v>4.5814791269336723</v>
      </c>
      <c r="K17" s="19">
        <v>3.736153071500504</v>
      </c>
      <c r="L17" s="19">
        <v>5.1246472248353712</v>
      </c>
      <c r="M17" s="19">
        <v>4.8849826388888884</v>
      </c>
      <c r="N17" s="19">
        <v>5.4276963465324872</v>
      </c>
      <c r="O17" s="19">
        <v>4.1313460642757338</v>
      </c>
      <c r="P17" s="19">
        <v>4.3188073394495419</v>
      </c>
      <c r="Q17" s="19">
        <v>4.4026643747314136</v>
      </c>
      <c r="R17" s="19">
        <v>4.4117647058823533</v>
      </c>
      <c r="S17" s="19">
        <v>4.5790309769658455</v>
      </c>
      <c r="T17" s="19">
        <v>5.2141937856223581</v>
      </c>
      <c r="U17" s="19">
        <v>5.6424879700588138</v>
      </c>
      <c r="V17" s="19">
        <v>5.7148161901225407</v>
      </c>
      <c r="W17" s="19">
        <v>4.9296685529506865</v>
      </c>
      <c r="X17" s="39">
        <v>4.8143793045523271</v>
      </c>
    </row>
    <row r="18" spans="1:24" x14ac:dyDescent="0.25">
      <c r="A18" s="35" t="s">
        <v>44</v>
      </c>
      <c r="B18" s="47">
        <v>4.1191066997518613</v>
      </c>
      <c r="C18" s="19">
        <v>1.3857290589451914</v>
      </c>
      <c r="D18" s="19">
        <v>2.1966911764705879</v>
      </c>
      <c r="E18" s="19">
        <v>2.0189573459715637</v>
      </c>
      <c r="F18" s="19">
        <v>2.642369020501139</v>
      </c>
      <c r="G18" s="19">
        <v>2.7327935222672064</v>
      </c>
      <c r="H18" s="19">
        <v>3.3365019011406845</v>
      </c>
      <c r="I18" s="19">
        <v>3.8979788257940329</v>
      </c>
      <c r="J18" s="19">
        <v>3.6813186813186816</v>
      </c>
      <c r="K18" s="19">
        <v>1.6174582798459562</v>
      </c>
      <c r="L18" s="19">
        <v>2.5839793281653747</v>
      </c>
      <c r="M18" s="19">
        <v>2.5139664804469275</v>
      </c>
      <c r="N18" s="19">
        <v>1.657142857142857</v>
      </c>
      <c r="O18" s="19">
        <v>1.7453347969264545</v>
      </c>
      <c r="P18" s="19">
        <v>1.9085714285714286</v>
      </c>
      <c r="Q18" s="19">
        <v>1.8150684931506851</v>
      </c>
      <c r="R18" s="19">
        <v>1.5909090909090911</v>
      </c>
      <c r="S18" s="19">
        <v>1.519699812382739</v>
      </c>
      <c r="T18" s="19">
        <v>1.6044142614601016</v>
      </c>
      <c r="U18" s="19">
        <v>1.5145985401459856</v>
      </c>
      <c r="V18" s="19">
        <v>1.8710263396911901</v>
      </c>
      <c r="W18" s="19">
        <v>1.4965986394557824</v>
      </c>
      <c r="X18" s="39">
        <v>1.6880733944954127</v>
      </c>
    </row>
    <row r="19" spans="1:24" ht="30" x14ac:dyDescent="0.25">
      <c r="A19" s="35" t="s">
        <v>45</v>
      </c>
      <c r="B19" s="47">
        <v>5.6656346749226003</v>
      </c>
      <c r="C19" s="19">
        <v>5.6941176470588237</v>
      </c>
      <c r="D19" s="19">
        <v>4.8882265275707901</v>
      </c>
      <c r="E19" s="19">
        <v>4.2843137254901968</v>
      </c>
      <c r="F19" s="19">
        <v>3.3613030602171765</v>
      </c>
      <c r="G19" s="19">
        <v>3.2380952380952377</v>
      </c>
      <c r="H19" s="19">
        <v>3.5166498486377402</v>
      </c>
      <c r="I19" s="19">
        <v>3.2373782108060229</v>
      </c>
      <c r="J19" s="19">
        <v>3.117283950617284</v>
      </c>
      <c r="K19" s="19">
        <v>3.6570862239841428</v>
      </c>
      <c r="L19" s="19">
        <v>4.2345110087045574</v>
      </c>
      <c r="M19" s="19">
        <v>4.1044776119402986</v>
      </c>
      <c r="N19" s="19">
        <v>4.2130987292277613</v>
      </c>
      <c r="O19" s="19">
        <v>3.9999999999999996</v>
      </c>
      <c r="P19" s="19">
        <v>3.8917793964620189</v>
      </c>
      <c r="Q19" s="19">
        <v>4.2806484295846001</v>
      </c>
      <c r="R19" s="19">
        <v>3.7530742744712251</v>
      </c>
      <c r="S19" s="19">
        <v>3.652582159624413</v>
      </c>
      <c r="T19" s="19">
        <v>3.5985695127402773</v>
      </c>
      <c r="U19" s="19">
        <v>3.9222462203023758</v>
      </c>
      <c r="V19" s="19">
        <v>3.7007525453740593</v>
      </c>
      <c r="W19" s="19">
        <v>3.551797040169133</v>
      </c>
      <c r="X19" s="39">
        <v>3.4449760765550246</v>
      </c>
    </row>
    <row r="20" spans="1:24" x14ac:dyDescent="0.25">
      <c r="A20" s="35" t="s">
        <v>46</v>
      </c>
      <c r="B20" s="47">
        <v>3.3993660855784467</v>
      </c>
      <c r="C20" s="19">
        <v>3.4794908062234802</v>
      </c>
      <c r="D20" s="19">
        <v>3.1587301587301586</v>
      </c>
      <c r="E20" s="19">
        <v>3.8901667625071883</v>
      </c>
      <c r="F20" s="19">
        <v>3.2148626817447497</v>
      </c>
      <c r="G20" s="19">
        <v>3.297161936560935</v>
      </c>
      <c r="H20" s="19">
        <v>3.2369245601349723</v>
      </c>
      <c r="I20" s="19">
        <v>3.3417200365965232</v>
      </c>
      <c r="J20" s="19">
        <v>2.9042179261862913</v>
      </c>
      <c r="K20" s="19">
        <v>2.7035699959887687</v>
      </c>
      <c r="L20" s="19">
        <v>2.5374695015684909</v>
      </c>
      <c r="M20" s="19">
        <v>2.8818926974664678</v>
      </c>
      <c r="N20" s="19">
        <v>3.4108527131782944</v>
      </c>
      <c r="O20" s="19">
        <v>3.0378866875217243</v>
      </c>
      <c r="P20" s="19">
        <v>2.8878648233486941</v>
      </c>
      <c r="Q20" s="19">
        <v>2.6284306826178749</v>
      </c>
      <c r="R20" s="19">
        <v>3.1025914093006746</v>
      </c>
      <c r="S20" s="19">
        <v>3.5669224211423698</v>
      </c>
      <c r="T20" s="19">
        <v>3.4725935828877006</v>
      </c>
      <c r="U20" s="19">
        <v>3.4275563793636081</v>
      </c>
      <c r="V20" s="19">
        <v>3.5545837888489773</v>
      </c>
      <c r="W20" s="19">
        <v>3.9551917277035753</v>
      </c>
      <c r="X20" s="39">
        <v>3.4798072510325837</v>
      </c>
    </row>
    <row r="21" spans="1:24" x14ac:dyDescent="0.25">
      <c r="A21" s="35" t="s">
        <v>47</v>
      </c>
      <c r="B21" s="47">
        <v>3.7595315904139435</v>
      </c>
      <c r="C21" s="19">
        <v>3.621382636655949</v>
      </c>
      <c r="D21" s="19">
        <v>4.0102012682657842</v>
      </c>
      <c r="E21" s="19">
        <v>4.1753789858860424</v>
      </c>
      <c r="F21" s="19">
        <v>4.2634169768279513</v>
      </c>
      <c r="G21" s="19">
        <v>4.2480553154710456</v>
      </c>
      <c r="H21" s="19">
        <v>4.0872374798061388</v>
      </c>
      <c r="I21" s="19">
        <v>4.1231884057971016</v>
      </c>
      <c r="J21" s="19">
        <v>4.3656968876860622</v>
      </c>
      <c r="K21" s="19">
        <v>4.3790179819249042</v>
      </c>
      <c r="L21" s="19">
        <v>4.1961040171497803</v>
      </c>
      <c r="M21" s="19">
        <v>4.342340730136006</v>
      </c>
      <c r="N21" s="19">
        <v>4.1432968536251709</v>
      </c>
      <c r="O21" s="19">
        <v>4.308734036170395</v>
      </c>
      <c r="P21" s="19">
        <v>4.5373758494511236</v>
      </c>
      <c r="Q21" s="19">
        <v>4.3759979830237841</v>
      </c>
      <c r="R21" s="19">
        <v>4.1013719512195124</v>
      </c>
      <c r="S21" s="19">
        <v>4.1372912801484221</v>
      </c>
      <c r="T21" s="19">
        <v>4.1656093489148578</v>
      </c>
      <c r="U21" s="19">
        <v>4.0296662546353526</v>
      </c>
      <c r="V21" s="19">
        <v>4.0910522007430261</v>
      </c>
      <c r="W21" s="19">
        <v>4.2429360181877236</v>
      </c>
      <c r="X21" s="39">
        <v>4.38063720718967</v>
      </c>
    </row>
    <row r="22" spans="1:24" ht="30" x14ac:dyDescent="0.25">
      <c r="A22" s="35" t="s">
        <v>48</v>
      </c>
      <c r="B22" s="47">
        <v>3.0242885626246148</v>
      </c>
      <c r="C22" s="19">
        <v>2.9181228157763353</v>
      </c>
      <c r="D22" s="19">
        <v>3.0120194221125529</v>
      </c>
      <c r="E22" s="19">
        <v>3.0200235571260308</v>
      </c>
      <c r="F22" s="19">
        <v>3.0738728153913941</v>
      </c>
      <c r="G22" s="19">
        <v>2.8810079988674171</v>
      </c>
      <c r="H22" s="19">
        <v>3.308510638297872</v>
      </c>
      <c r="I22" s="19">
        <v>3.108557999869443</v>
      </c>
      <c r="J22" s="19">
        <v>2.8707474844274077</v>
      </c>
      <c r="K22" s="19">
        <v>2.9160944346347524</v>
      </c>
      <c r="L22" s="19">
        <v>3.1379510683622747</v>
      </c>
      <c r="M22" s="19">
        <v>3.1549662602107258</v>
      </c>
      <c r="N22" s="19">
        <v>2.8045872601339843</v>
      </c>
      <c r="O22" s="19">
        <v>2.9027434289986771</v>
      </c>
      <c r="P22" s="19">
        <v>3.1140661938534278</v>
      </c>
      <c r="Q22" s="19">
        <v>3.2392710170487948</v>
      </c>
      <c r="R22" s="19">
        <v>3.3215921098978507</v>
      </c>
      <c r="S22" s="19">
        <v>3.1539368090240756</v>
      </c>
      <c r="T22" s="19">
        <v>3.1153355872083357</v>
      </c>
      <c r="U22" s="19">
        <v>3.2052401746724892</v>
      </c>
      <c r="V22" s="19">
        <v>3.1300143456777008</v>
      </c>
      <c r="W22" s="19">
        <v>2.9792029505173652</v>
      </c>
      <c r="X22" s="39">
        <v>3.1262463568031902</v>
      </c>
    </row>
    <row r="23" spans="1:24" x14ac:dyDescent="0.25">
      <c r="A23" s="35" t="s">
        <v>49</v>
      </c>
      <c r="B23" s="47">
        <v>2.6808047852093528</v>
      </c>
      <c r="C23" s="19">
        <v>2.7085167945653543</v>
      </c>
      <c r="D23" s="19">
        <v>2.9123421282981119</v>
      </c>
      <c r="E23" s="19">
        <v>2.8871556170587493</v>
      </c>
      <c r="F23" s="19">
        <v>2.959132818340394</v>
      </c>
      <c r="G23" s="19">
        <v>3.0660319785182475</v>
      </c>
      <c r="H23" s="19">
        <v>2.9688469653717262</v>
      </c>
      <c r="I23" s="19">
        <v>2.8905075731298417</v>
      </c>
      <c r="J23" s="19">
        <v>3.0831918505942273</v>
      </c>
      <c r="K23" s="19">
        <v>3.2817109144542771</v>
      </c>
      <c r="L23" s="19">
        <v>3.2444391293948818</v>
      </c>
      <c r="M23" s="19">
        <v>3.2110830075879511</v>
      </c>
      <c r="N23" s="19">
        <v>3.1976678999887875</v>
      </c>
      <c r="O23" s="19">
        <v>3.4387396577127958</v>
      </c>
      <c r="P23" s="19">
        <v>3.410411208565896</v>
      </c>
      <c r="Q23" s="19">
        <v>3.2326182185780072</v>
      </c>
      <c r="R23" s="19">
        <v>3.2341336940592944</v>
      </c>
      <c r="S23" s="19">
        <v>3.2710686359687227</v>
      </c>
      <c r="T23" s="19">
        <v>3.133083912346339</v>
      </c>
      <c r="U23" s="19">
        <v>3.2067727039507434</v>
      </c>
      <c r="V23" s="19">
        <v>3.8221489280730685</v>
      </c>
      <c r="W23" s="19">
        <v>3.5859253032304554</v>
      </c>
      <c r="X23" s="39">
        <v>3.5342293154136923</v>
      </c>
    </row>
    <row r="24" spans="1:24" x14ac:dyDescent="0.25">
      <c r="A24" s="35" t="s">
        <v>50</v>
      </c>
      <c r="B24" s="47">
        <v>3.1551499348109515</v>
      </c>
      <c r="C24" s="19">
        <v>3.3424358274167121</v>
      </c>
      <c r="D24" s="19">
        <v>3.3262486716259301</v>
      </c>
      <c r="E24" s="19">
        <v>3.4042553191489358</v>
      </c>
      <c r="F24" s="19">
        <v>3.5548327137546472</v>
      </c>
      <c r="G24" s="19">
        <v>3.5182738881549982</v>
      </c>
      <c r="H24" s="19">
        <v>3.4755332496863236</v>
      </c>
      <c r="I24" s="19">
        <v>3.4497477687233222</v>
      </c>
      <c r="J24" s="19">
        <v>3.3902077151335317</v>
      </c>
      <c r="K24" s="19">
        <v>3.535080956052429</v>
      </c>
      <c r="L24" s="19">
        <v>3.6727138097001113</v>
      </c>
      <c r="M24" s="19">
        <v>3.6054660126138756</v>
      </c>
      <c r="N24" s="19">
        <v>3.533311236327477</v>
      </c>
      <c r="O24" s="19">
        <v>3.0717804363124559</v>
      </c>
      <c r="P24" s="19">
        <v>3.8548830811554331</v>
      </c>
      <c r="Q24" s="19">
        <v>3.22844968862668</v>
      </c>
      <c r="R24" s="19">
        <v>3.4697016302676098</v>
      </c>
      <c r="S24" s="19">
        <v>3.4445394924436838</v>
      </c>
      <c r="T24" s="19">
        <v>3.2886456908344734</v>
      </c>
      <c r="U24" s="19">
        <v>3.5292601185872652</v>
      </c>
      <c r="V24" s="19">
        <v>3.1962140516927557</v>
      </c>
      <c r="W24" s="19">
        <v>3.7253495876658298</v>
      </c>
      <c r="X24" s="39">
        <v>3.2399887986558387</v>
      </c>
    </row>
    <row r="25" spans="1:24" x14ac:dyDescent="0.25">
      <c r="A25" s="35" t="s">
        <v>51</v>
      </c>
      <c r="B25" s="47">
        <v>2.6573670444638187</v>
      </c>
      <c r="C25" s="19">
        <v>2.5648877223680375</v>
      </c>
      <c r="D25" s="19">
        <v>2.237848170398689</v>
      </c>
      <c r="E25" s="19">
        <v>2.3346303501945527</v>
      </c>
      <c r="F25" s="19">
        <v>2.057355012162335</v>
      </c>
      <c r="G25" s="19">
        <v>2.1237830319888733</v>
      </c>
      <c r="H25" s="19">
        <v>2.110939907550077</v>
      </c>
      <c r="I25" s="19">
        <v>2.3219463002647172</v>
      </c>
      <c r="J25" s="19">
        <v>1.8773573427424262</v>
      </c>
      <c r="K25" s="19">
        <v>1.7880549029306292</v>
      </c>
      <c r="L25" s="19">
        <v>1.9409129434556243</v>
      </c>
      <c r="M25" s="19">
        <v>1.8886310904872392</v>
      </c>
      <c r="N25" s="19">
        <v>1.7609853528628494</v>
      </c>
      <c r="O25" s="19">
        <v>1.7726396917148364</v>
      </c>
      <c r="P25" s="19">
        <v>1.6749467707594037</v>
      </c>
      <c r="Q25" s="19">
        <v>1.6172063798936684</v>
      </c>
      <c r="R25" s="19">
        <v>1.508960906305135</v>
      </c>
      <c r="S25" s="19">
        <v>1.5251710226276094</v>
      </c>
      <c r="T25" s="19">
        <v>1.4413502109704643</v>
      </c>
      <c r="U25" s="19">
        <v>1.4533813525410162</v>
      </c>
      <c r="V25" s="19">
        <v>1.3872426699937617</v>
      </c>
      <c r="W25" s="19">
        <v>1.2907125586687527</v>
      </c>
      <c r="X25" s="39">
        <v>1.2695924764890283</v>
      </c>
    </row>
    <row r="26" spans="1:24" x14ac:dyDescent="0.25">
      <c r="A26" s="35" t="s">
        <v>52</v>
      </c>
      <c r="B26" s="47">
        <v>2.9878048780487805</v>
      </c>
      <c r="C26" s="19">
        <v>2.9496915045087801</v>
      </c>
      <c r="D26" s="19">
        <v>3.0032206119162645</v>
      </c>
      <c r="E26" s="19">
        <v>3.0545246931201824</v>
      </c>
      <c r="F26" s="19">
        <v>2.8256832050941894</v>
      </c>
      <c r="G26" s="19">
        <v>2.6823358371698571</v>
      </c>
      <c r="H26" s="19">
        <v>2.7094909979995556</v>
      </c>
      <c r="I26" s="19">
        <v>2.5686122922303829</v>
      </c>
      <c r="J26" s="19">
        <v>2.5511237092528853</v>
      </c>
      <c r="K26" s="19">
        <v>2.5656689065363469</v>
      </c>
      <c r="L26" s="19">
        <v>2.6028277634961441</v>
      </c>
      <c r="M26" s="19">
        <v>2.6800327332242224</v>
      </c>
      <c r="N26" s="19">
        <v>2.5206030150753773</v>
      </c>
      <c r="O26" s="19">
        <v>2.6714727085478884</v>
      </c>
      <c r="P26" s="19">
        <v>3.1050069541029206</v>
      </c>
      <c r="Q26" s="19">
        <v>3.0367571281346617</v>
      </c>
      <c r="R26" s="19">
        <v>2.9280960882973543</v>
      </c>
      <c r="S26" s="19">
        <v>2.9174988477492705</v>
      </c>
      <c r="T26" s="19">
        <v>3.1892720306513409</v>
      </c>
      <c r="U26" s="19">
        <v>3.4452384909423301</v>
      </c>
      <c r="V26" s="19">
        <v>3.1712062256809337</v>
      </c>
      <c r="W26" s="19">
        <v>3.1564760959001279</v>
      </c>
      <c r="X26" s="39">
        <v>2.9271604938271607</v>
      </c>
    </row>
    <row r="27" spans="1:24" x14ac:dyDescent="0.25">
      <c r="A27" s="35" t="s">
        <v>53</v>
      </c>
      <c r="B27" s="47">
        <v>1.7216321967579655</v>
      </c>
      <c r="C27" s="19">
        <v>1.7389087200407956</v>
      </c>
      <c r="D27" s="19">
        <v>1.9453761379971253</v>
      </c>
      <c r="E27" s="19">
        <v>2.0284065690190856</v>
      </c>
      <c r="F27" s="19">
        <v>2.6168614357262103</v>
      </c>
      <c r="G27" s="19">
        <v>2.7185948835433371</v>
      </c>
      <c r="H27" s="19">
        <v>2.3938084953203744</v>
      </c>
      <c r="I27" s="19">
        <v>2.6653171390013499</v>
      </c>
      <c r="J27" s="19">
        <v>2.7536231884057969</v>
      </c>
      <c r="K27" s="19">
        <v>2.4499012136607394</v>
      </c>
      <c r="L27" s="19">
        <v>2.3387096774193545</v>
      </c>
      <c r="M27" s="19">
        <v>2.5409176281191308</v>
      </c>
      <c r="N27" s="19">
        <v>2.1293800539083558</v>
      </c>
      <c r="O27" s="19">
        <v>2.2643074371025711</v>
      </c>
      <c r="P27" s="19">
        <v>2.1822149481723949</v>
      </c>
      <c r="Q27" s="19">
        <v>2.1161825726141075</v>
      </c>
      <c r="R27" s="19">
        <v>2.289707750952986</v>
      </c>
      <c r="S27" s="19">
        <v>2.1578690127077227</v>
      </c>
      <c r="T27" s="19">
        <v>2.2510102210601382</v>
      </c>
      <c r="U27" s="19">
        <v>2.2313671696387742</v>
      </c>
      <c r="V27" s="19">
        <v>2.2807017543859649</v>
      </c>
      <c r="W27" s="19">
        <v>2.6923076923076921</v>
      </c>
      <c r="X27" s="39">
        <v>2.7252650176678448</v>
      </c>
    </row>
    <row r="28" spans="1:24" x14ac:dyDescent="0.25">
      <c r="A28" s="35" t="s">
        <v>54</v>
      </c>
      <c r="B28" s="47">
        <v>4.6552814674256799</v>
      </c>
      <c r="C28" s="19">
        <v>4.6270442760271244</v>
      </c>
      <c r="D28" s="19">
        <v>4.5599102048451972</v>
      </c>
      <c r="E28" s="19">
        <v>4.527429536765359</v>
      </c>
      <c r="F28" s="19">
        <v>4.6005791176971558</v>
      </c>
      <c r="G28" s="19">
        <v>4.5394245916590661</v>
      </c>
      <c r="H28" s="19">
        <v>4.5299760191846525</v>
      </c>
      <c r="I28" s="19">
        <v>4.5945328561638616</v>
      </c>
      <c r="J28" s="19">
        <v>4.4862507911948795</v>
      </c>
      <c r="K28" s="19">
        <v>4.4042893948889352</v>
      </c>
      <c r="L28" s="19">
        <v>4.415287309917912</v>
      </c>
      <c r="M28" s="19">
        <v>4.434559238142973</v>
      </c>
      <c r="N28" s="19">
        <v>4.4001201562030641</v>
      </c>
      <c r="O28" s="19">
        <v>4.4284572342126305</v>
      </c>
      <c r="P28" s="19">
        <v>4.3718208171525452</v>
      </c>
      <c r="Q28" s="19">
        <v>4.3736411636815404</v>
      </c>
      <c r="R28" s="19">
        <v>4.4301214413696988</v>
      </c>
      <c r="S28" s="19">
        <v>4.4006584043377224</v>
      </c>
      <c r="T28" s="19">
        <v>4.2930531772110889</v>
      </c>
      <c r="U28" s="19">
        <v>4.2682270648372347</v>
      </c>
      <c r="V28" s="19">
        <v>4.1177230451257323</v>
      </c>
      <c r="W28" s="19">
        <v>4.0463032738842841</v>
      </c>
      <c r="X28" s="39">
        <v>4.7909135721327631</v>
      </c>
    </row>
    <row r="29" spans="1:24" ht="30" x14ac:dyDescent="0.25">
      <c r="A29" s="35" t="s">
        <v>55</v>
      </c>
      <c r="B29" s="47">
        <v>2.1521543985637344</v>
      </c>
      <c r="C29" s="19">
        <v>2.4949494949494953</v>
      </c>
      <c r="D29" s="19">
        <v>2.5940672904638662</v>
      </c>
      <c r="E29" s="19">
        <v>2.7324695121951219</v>
      </c>
      <c r="F29" s="19">
        <v>2.854609929078014</v>
      </c>
      <c r="G29" s="19">
        <v>3.167983857407096</v>
      </c>
      <c r="H29" s="19">
        <v>2.4945054945054945</v>
      </c>
      <c r="I29" s="19">
        <v>2.4614953794455339</v>
      </c>
      <c r="J29" s="19">
        <v>2.4366344395087536</v>
      </c>
      <c r="K29" s="19">
        <v>2.4607817069928211</v>
      </c>
      <c r="L29" s="19">
        <v>2.6014040561622465</v>
      </c>
      <c r="M29" s="19">
        <v>2.8136243703526023</v>
      </c>
      <c r="N29" s="19">
        <v>2.6665905979005018</v>
      </c>
      <c r="O29" s="19">
        <v>3.4866071428571428</v>
      </c>
      <c r="P29" s="19">
        <v>3.3647375504710633</v>
      </c>
      <c r="Q29" s="19">
        <v>3.6997173298543164</v>
      </c>
      <c r="R29" s="19">
        <v>3.8398027021230972</v>
      </c>
      <c r="S29" s="19">
        <v>3.487122287568444</v>
      </c>
      <c r="T29" s="19">
        <v>3.474914481185861</v>
      </c>
      <c r="U29" s="19">
        <v>3.6841148673209743</v>
      </c>
      <c r="V29" s="19">
        <v>3.5713006091006805</v>
      </c>
      <c r="W29" s="19">
        <v>3.5412643774662076</v>
      </c>
      <c r="X29" s="39">
        <v>3.5744302569904645</v>
      </c>
    </row>
    <row r="30" spans="1:24" x14ac:dyDescent="0.25">
      <c r="A30" s="35" t="s">
        <v>56</v>
      </c>
      <c r="B30" s="47">
        <v>3.3765632237146828</v>
      </c>
      <c r="C30" s="19">
        <v>2.8577336641852766</v>
      </c>
      <c r="D30" s="19">
        <v>2.7664399092970524</v>
      </c>
      <c r="E30" s="19">
        <v>2.5214592274678109</v>
      </c>
      <c r="F30" s="19">
        <v>2.8058936579115947</v>
      </c>
      <c r="G30" s="19">
        <v>3.0681494154548044</v>
      </c>
      <c r="H30" s="19">
        <v>3.0202201177373942</v>
      </c>
      <c r="I30" s="19">
        <v>3.0701556508008121</v>
      </c>
      <c r="J30" s="19">
        <v>2.928395994709994</v>
      </c>
      <c r="K30" s="19">
        <v>3.5532591414944359</v>
      </c>
      <c r="L30" s="19">
        <v>3.2215909090909087</v>
      </c>
      <c r="M30" s="19">
        <v>3.364252586514449</v>
      </c>
      <c r="N30" s="19">
        <v>3.4007257646448941</v>
      </c>
      <c r="O30" s="19">
        <v>3.4480977793079708</v>
      </c>
      <c r="P30" s="19">
        <v>3.5693812173326589</v>
      </c>
      <c r="Q30" s="19">
        <v>3.5205293518832712</v>
      </c>
      <c r="R30" s="19">
        <v>3.2448237711395609</v>
      </c>
      <c r="S30" s="19">
        <v>2.9808384958939635</v>
      </c>
      <c r="T30" s="19">
        <v>3.046480743691899</v>
      </c>
      <c r="U30" s="19">
        <v>3.0304900629551907</v>
      </c>
      <c r="V30" s="19">
        <v>3.4468937875751502</v>
      </c>
      <c r="W30" s="19">
        <v>3.5398574206092035</v>
      </c>
      <c r="X30" s="39">
        <v>3.7215129459491707</v>
      </c>
    </row>
    <row r="31" spans="1:24" ht="30" x14ac:dyDescent="0.25">
      <c r="A31" s="35" t="s">
        <v>57</v>
      </c>
      <c r="B31" s="47">
        <v>3.9105748757984387</v>
      </c>
      <c r="C31" s="19">
        <v>3.980187271000136</v>
      </c>
      <c r="D31" s="19">
        <v>4.133490999868612</v>
      </c>
      <c r="E31" s="19">
        <v>4.1776771108594435</v>
      </c>
      <c r="F31" s="19">
        <v>4.0932141994687274</v>
      </c>
      <c r="G31" s="19">
        <v>4.0770744126837171</v>
      </c>
      <c r="H31" s="19">
        <v>3.7671615135617813</v>
      </c>
      <c r="I31" s="19">
        <v>4.1146892050925432</v>
      </c>
      <c r="J31" s="19">
        <v>4.0408534735564769</v>
      </c>
      <c r="K31" s="19">
        <v>4.025200912788967</v>
      </c>
      <c r="L31" s="19">
        <v>4.0387437628412091</v>
      </c>
      <c r="M31" s="19">
        <v>4.5874775030785262</v>
      </c>
      <c r="N31" s="19">
        <v>3.8865313653136528</v>
      </c>
      <c r="O31" s="19">
        <v>3.9122568973315244</v>
      </c>
      <c r="P31" s="19">
        <v>4.0150009036688958</v>
      </c>
      <c r="Q31" s="19">
        <v>3.5017437181436106</v>
      </c>
      <c r="R31" s="19">
        <v>3.4503775129627949</v>
      </c>
      <c r="S31" s="19">
        <v>3.9656269891788671</v>
      </c>
      <c r="T31" s="19">
        <v>3.9390737805951752</v>
      </c>
      <c r="U31" s="19">
        <v>3.4943947162596682</v>
      </c>
      <c r="V31" s="19">
        <v>3.4834244702665753</v>
      </c>
      <c r="W31" s="19">
        <v>3.5564819355893418</v>
      </c>
      <c r="X31" s="39">
        <v>3.5113268608414239</v>
      </c>
    </row>
    <row r="32" spans="1:24" x14ac:dyDescent="0.25">
      <c r="A32" s="35" t="s">
        <v>58</v>
      </c>
      <c r="B32" s="47">
        <v>4.9699899966655554</v>
      </c>
      <c r="C32" s="19">
        <v>5.0473036896877961</v>
      </c>
      <c r="D32" s="19">
        <v>5.0627052851597494</v>
      </c>
      <c r="E32" s="19">
        <v>5.0442857142857145</v>
      </c>
      <c r="F32" s="19">
        <v>5.0600109110747411</v>
      </c>
      <c r="G32" s="19">
        <v>5.071102413568167</v>
      </c>
      <c r="H32" s="19">
        <v>4.996815692268501</v>
      </c>
      <c r="I32" s="19">
        <v>4.9847690995491654</v>
      </c>
      <c r="J32" s="19">
        <v>4.9201791661881238</v>
      </c>
      <c r="K32" s="19">
        <v>4.9828672488117602</v>
      </c>
      <c r="L32" s="19">
        <v>4.4902732008079083</v>
      </c>
      <c r="M32" s="19">
        <v>4.4525397639815285</v>
      </c>
      <c r="N32" s="19">
        <v>5.0980003959611953</v>
      </c>
      <c r="O32" s="19">
        <v>4.8358004117243407</v>
      </c>
      <c r="P32" s="19">
        <v>4.7487559761927995</v>
      </c>
      <c r="Q32" s="19">
        <v>4.3535954727290465</v>
      </c>
      <c r="R32" s="19">
        <v>4.6707940251572326</v>
      </c>
      <c r="S32" s="19">
        <v>4.6211590431388245</v>
      </c>
      <c r="T32" s="19">
        <v>4.4469548133595289</v>
      </c>
      <c r="U32" s="19">
        <v>4.3799147323543348</v>
      </c>
      <c r="V32" s="19">
        <v>4.3758726612678025</v>
      </c>
      <c r="W32" s="19">
        <v>4.3985095812633075</v>
      </c>
      <c r="X32" s="39">
        <v>4.3967806173249251</v>
      </c>
    </row>
    <row r="33" spans="1:24" x14ac:dyDescent="0.25">
      <c r="A33" s="35" t="s">
        <v>59</v>
      </c>
      <c r="B33" s="47">
        <v>5.6546467978614494</v>
      </c>
      <c r="C33" s="19">
        <v>5.5353556706479239</v>
      </c>
      <c r="D33" s="19">
        <v>5.2538984406237503</v>
      </c>
      <c r="E33" s="19">
        <v>5.2351543942992871</v>
      </c>
      <c r="F33" s="19">
        <v>5.3457135130262321</v>
      </c>
      <c r="G33" s="19">
        <v>5.4120040691759916</v>
      </c>
      <c r="H33" s="19">
        <v>5.3665855636658559</v>
      </c>
      <c r="I33" s="19">
        <v>5.3728489483747612</v>
      </c>
      <c r="J33" s="19">
        <v>5.4244482173174866</v>
      </c>
      <c r="K33" s="19">
        <v>5.3073908931225509</v>
      </c>
      <c r="L33" s="19">
        <v>5.0153967110004594</v>
      </c>
      <c r="M33" s="19">
        <v>4.9696631996037643</v>
      </c>
      <c r="N33" s="19">
        <v>4.9301700461637354</v>
      </c>
      <c r="O33" s="19">
        <v>5.0357940553232918</v>
      </c>
      <c r="P33" s="19">
        <v>5.0413457181694614</v>
      </c>
      <c r="Q33" s="19">
        <v>5.3217642805495302</v>
      </c>
      <c r="R33" s="19">
        <v>5.3222735926026647</v>
      </c>
      <c r="S33" s="19">
        <v>5.3326740288995111</v>
      </c>
      <c r="T33" s="19">
        <v>5.3101104502973655</v>
      </c>
      <c r="U33" s="19">
        <v>5.1742613665356947</v>
      </c>
      <c r="V33" s="19">
        <v>5.1511202445992685</v>
      </c>
      <c r="W33" s="19">
        <v>5.113982118616299</v>
      </c>
      <c r="X33" s="39">
        <v>5.0614515503040236</v>
      </c>
    </row>
    <row r="34" spans="1:24" ht="30" x14ac:dyDescent="0.25">
      <c r="A34" s="35" t="s">
        <v>60</v>
      </c>
      <c r="B34" s="47">
        <v>4.0709812108559502</v>
      </c>
      <c r="C34" s="19">
        <v>4.2843295638126007</v>
      </c>
      <c r="D34" s="19">
        <v>4.1287527081398947</v>
      </c>
      <c r="E34" s="19">
        <v>4.1654269562630173</v>
      </c>
      <c r="F34" s="19">
        <v>4.293401302747097</v>
      </c>
      <c r="G34" s="19">
        <v>4.1684549356223179</v>
      </c>
      <c r="H34" s="19">
        <v>3.9589589589589589</v>
      </c>
      <c r="I34" s="19">
        <v>3.9437618147448021</v>
      </c>
      <c r="J34" s="19">
        <v>3.8123489343001542</v>
      </c>
      <c r="K34" s="19">
        <v>3.8095238095238093</v>
      </c>
      <c r="L34" s="19">
        <v>3.7953263497179694</v>
      </c>
      <c r="M34" s="19">
        <v>3.6731547504336097</v>
      </c>
      <c r="N34" s="19">
        <v>3.6325836325836325</v>
      </c>
      <c r="O34" s="19">
        <v>3.4905836285661009</v>
      </c>
      <c r="P34" s="19">
        <v>3.411852682744438</v>
      </c>
      <c r="Q34" s="19">
        <v>3.5456553755522826</v>
      </c>
      <c r="R34" s="19">
        <v>3.4557119942969163</v>
      </c>
      <c r="S34" s="19">
        <v>3.4943977591036415</v>
      </c>
      <c r="T34" s="19">
        <v>3.5054252712635634</v>
      </c>
      <c r="U34" s="19">
        <v>3.0277324632952691</v>
      </c>
      <c r="V34" s="19">
        <v>3.1143255489717672</v>
      </c>
      <c r="W34" s="19">
        <v>3.1882138718755169</v>
      </c>
      <c r="X34" s="39">
        <v>3.1338360037700284</v>
      </c>
    </row>
    <row r="35" spans="1:24" x14ac:dyDescent="0.25">
      <c r="A35" s="43" t="s">
        <v>61</v>
      </c>
      <c r="B35" s="88">
        <v>7.5</v>
      </c>
      <c r="C35" s="40">
        <v>8.6792452830188669</v>
      </c>
      <c r="D35" s="40">
        <v>9.3103448275862082</v>
      </c>
      <c r="E35" s="40">
        <v>9.487179487179489</v>
      </c>
      <c r="F35" s="40">
        <v>9.6330275229357802</v>
      </c>
      <c r="G35" s="40">
        <v>10.16260162601626</v>
      </c>
      <c r="H35" s="40">
        <v>10.16</v>
      </c>
      <c r="I35" s="40">
        <v>10.387596899224807</v>
      </c>
      <c r="J35" s="40">
        <v>10.067567567567567</v>
      </c>
      <c r="K35" s="40">
        <v>10.124223602484472</v>
      </c>
      <c r="L35" s="40">
        <v>10.076335877862595</v>
      </c>
      <c r="M35" s="40">
        <v>9.3401015228426392</v>
      </c>
      <c r="N35" s="40">
        <v>9.9086757990867582</v>
      </c>
      <c r="O35" s="40">
        <v>9.58955223880597</v>
      </c>
      <c r="P35" s="40">
        <v>9.0993788819875778</v>
      </c>
      <c r="Q35" s="40">
        <v>9.0909090909090917</v>
      </c>
      <c r="R35" s="40">
        <v>7.6380368098159499</v>
      </c>
      <c r="S35" s="40">
        <v>7.628571428571429</v>
      </c>
      <c r="T35" s="40">
        <v>7.7844311377245514</v>
      </c>
      <c r="U35" s="40">
        <v>7.9775280898876391</v>
      </c>
      <c r="V35" s="40">
        <v>7.5980392156862742</v>
      </c>
      <c r="W35" s="40">
        <v>7.9674796747967473</v>
      </c>
      <c r="X35" s="41">
        <v>6.8138801261829656</v>
      </c>
    </row>
  </sheetData>
  <printOptions gridLines="1"/>
  <pageMargins left="0" right="0" top="0" bottom="0" header="0.51181102362204722" footer="0.74803149606299213"/>
  <pageSetup paperSize="9"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06ED2-C4E6-4815-BB7F-ED1D6B694468}">
  <sheetPr>
    <tabColor theme="6" tint="0.39997558519241921"/>
  </sheetPr>
  <dimension ref="A1:Y175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41.7109375" style="6" customWidth="1"/>
    <col min="2" max="21" width="6" style="93" customWidth="1"/>
    <col min="22" max="23" width="5.85546875" style="93" customWidth="1"/>
    <col min="24" max="24" width="5.85546875" style="7" customWidth="1"/>
    <col min="25" max="16384" width="9.140625" style="7"/>
  </cols>
  <sheetData>
    <row r="1" spans="1:25" ht="18.75" x14ac:dyDescent="0.3">
      <c r="A1" s="8" t="s">
        <v>141</v>
      </c>
    </row>
    <row r="2" spans="1:25" x14ac:dyDescent="0.25">
      <c r="A2" s="7" t="s">
        <v>29</v>
      </c>
    </row>
    <row r="4" spans="1:25" ht="15.75" x14ac:dyDescent="0.25">
      <c r="A4" s="53" t="s">
        <v>104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</row>
    <row r="5" spans="1:25" x14ac:dyDescent="0.25">
      <c r="A5" s="52" t="s">
        <v>105</v>
      </c>
      <c r="B5" s="91" t="s">
        <v>0</v>
      </c>
      <c r="C5" s="91" t="s">
        <v>84</v>
      </c>
      <c r="D5" s="91" t="s">
        <v>83</v>
      </c>
      <c r="E5" s="91" t="s">
        <v>82</v>
      </c>
      <c r="F5" s="91" t="s">
        <v>81</v>
      </c>
      <c r="G5" s="91" t="s">
        <v>80</v>
      </c>
      <c r="H5" s="91" t="s">
        <v>79</v>
      </c>
      <c r="I5" s="91" t="s">
        <v>78</v>
      </c>
      <c r="J5" s="91" t="s">
        <v>77</v>
      </c>
      <c r="K5" s="91" t="s">
        <v>76</v>
      </c>
      <c r="L5" s="91" t="s">
        <v>75</v>
      </c>
      <c r="M5" s="91" t="s">
        <v>74</v>
      </c>
      <c r="N5" s="91" t="s">
        <v>73</v>
      </c>
      <c r="O5" s="91" t="s">
        <v>72</v>
      </c>
      <c r="P5" s="91" t="s">
        <v>71</v>
      </c>
      <c r="Q5" s="91" t="s">
        <v>70</v>
      </c>
      <c r="R5" s="91" t="s">
        <v>69</v>
      </c>
      <c r="S5" s="91" t="s">
        <v>68</v>
      </c>
      <c r="T5" s="91" t="s">
        <v>27</v>
      </c>
      <c r="U5" s="92" t="s">
        <v>26</v>
      </c>
      <c r="V5" s="91" t="s">
        <v>114</v>
      </c>
      <c r="W5" s="91" t="s">
        <v>120</v>
      </c>
      <c r="X5" s="107" t="s">
        <v>127</v>
      </c>
      <c r="Y5" s="93"/>
    </row>
    <row r="6" spans="1:25" x14ac:dyDescent="0.25">
      <c r="A6" s="42" t="s">
        <v>30</v>
      </c>
      <c r="B6" s="89">
        <v>116.5</v>
      </c>
      <c r="C6" s="22">
        <v>116.7</v>
      </c>
      <c r="D6" s="22">
        <v>105.7</v>
      </c>
      <c r="E6" s="22">
        <v>107.3</v>
      </c>
      <c r="F6" s="22">
        <v>112.4</v>
      </c>
      <c r="G6" s="22">
        <v>109.7</v>
      </c>
      <c r="H6" s="22">
        <v>113.4</v>
      </c>
      <c r="I6" s="22">
        <v>140.6</v>
      </c>
      <c r="J6" s="22">
        <v>135.69999999999999</v>
      </c>
      <c r="K6" s="22">
        <v>123.3</v>
      </c>
      <c r="L6" s="22">
        <v>127.1</v>
      </c>
      <c r="M6" s="22">
        <v>136.30000000000001</v>
      </c>
      <c r="N6" s="22">
        <v>135.69999999999999</v>
      </c>
      <c r="O6" s="22">
        <v>145.19999999999999</v>
      </c>
      <c r="P6" s="22">
        <v>164.7</v>
      </c>
      <c r="Q6" s="22">
        <v>170.8</v>
      </c>
      <c r="R6" s="22">
        <v>150.9</v>
      </c>
      <c r="S6" s="22">
        <v>174.7</v>
      </c>
      <c r="T6" s="22">
        <v>173.1</v>
      </c>
      <c r="U6" s="22">
        <v>162.4</v>
      </c>
      <c r="V6" s="68">
        <v>187.9</v>
      </c>
      <c r="W6" s="68">
        <v>169.9</v>
      </c>
      <c r="X6" s="103">
        <v>182.6</v>
      </c>
      <c r="Y6" s="93"/>
    </row>
    <row r="7" spans="1:25" x14ac:dyDescent="0.25">
      <c r="A7" s="35" t="s">
        <v>32</v>
      </c>
      <c r="B7" s="89">
        <v>5.3</v>
      </c>
      <c r="C7" s="22">
        <v>6</v>
      </c>
      <c r="D7" s="22">
        <v>5.8</v>
      </c>
      <c r="E7" s="22">
        <v>5</v>
      </c>
      <c r="F7" s="22">
        <v>5.8</v>
      </c>
      <c r="G7" s="22">
        <v>4.9000000000000004</v>
      </c>
      <c r="H7" s="22">
        <v>3.7</v>
      </c>
      <c r="I7" s="22">
        <v>4.8</v>
      </c>
      <c r="J7" s="22">
        <v>3.2</v>
      </c>
      <c r="K7" s="22">
        <v>4.8</v>
      </c>
      <c r="L7" s="22">
        <v>4.8</v>
      </c>
      <c r="M7" s="22">
        <v>3.4</v>
      </c>
      <c r="N7" s="22">
        <v>3.4</v>
      </c>
      <c r="O7" s="22">
        <v>3.4</v>
      </c>
      <c r="P7" s="22">
        <v>3.8</v>
      </c>
      <c r="Q7" s="22">
        <v>2.9</v>
      </c>
      <c r="R7" s="22">
        <v>3</v>
      </c>
      <c r="S7" s="22">
        <v>3.9</v>
      </c>
      <c r="T7" s="22">
        <v>3.9</v>
      </c>
      <c r="U7" s="22">
        <v>5.4</v>
      </c>
      <c r="V7" s="68">
        <v>12.5</v>
      </c>
      <c r="W7" s="68">
        <v>12.3</v>
      </c>
      <c r="X7" s="103">
        <v>15.1</v>
      </c>
      <c r="Y7" s="93"/>
    </row>
    <row r="8" spans="1:25" x14ac:dyDescent="0.25">
      <c r="A8" s="35" t="s">
        <v>33</v>
      </c>
      <c r="B8" s="89">
        <v>36</v>
      </c>
      <c r="C8" s="22">
        <v>33.9</v>
      </c>
      <c r="D8" s="22">
        <v>25.1</v>
      </c>
      <c r="E8" s="22">
        <v>24</v>
      </c>
      <c r="F8" s="22">
        <v>23.3</v>
      </c>
      <c r="G8" s="22">
        <v>23.2</v>
      </c>
      <c r="H8" s="22">
        <v>23.3</v>
      </c>
      <c r="I8" s="22">
        <v>34.1</v>
      </c>
      <c r="J8" s="22">
        <v>32.5</v>
      </c>
      <c r="K8" s="22">
        <v>26.7</v>
      </c>
      <c r="L8" s="22">
        <v>28.3</v>
      </c>
      <c r="M8" s="22">
        <v>30.5</v>
      </c>
      <c r="N8" s="22">
        <v>29.5</v>
      </c>
      <c r="O8" s="22">
        <v>32</v>
      </c>
      <c r="P8" s="22">
        <v>40.1</v>
      </c>
      <c r="Q8" s="22">
        <v>39.9</v>
      </c>
      <c r="R8" s="22">
        <v>43.6</v>
      </c>
      <c r="S8" s="22">
        <v>48.1</v>
      </c>
      <c r="T8" s="22">
        <v>46.7</v>
      </c>
      <c r="U8" s="22">
        <v>44.4</v>
      </c>
      <c r="V8" s="68">
        <v>43.5</v>
      </c>
      <c r="W8" s="68">
        <v>47</v>
      </c>
      <c r="X8" s="103">
        <v>52.4</v>
      </c>
      <c r="Y8" s="93"/>
    </row>
    <row r="9" spans="1:25" x14ac:dyDescent="0.25">
      <c r="A9" s="35" t="s">
        <v>34</v>
      </c>
      <c r="B9" s="89" t="s">
        <v>117</v>
      </c>
      <c r="C9" s="22" t="s">
        <v>117</v>
      </c>
      <c r="D9" s="22" t="s">
        <v>117</v>
      </c>
      <c r="E9" s="22" t="s">
        <v>117</v>
      </c>
      <c r="F9" s="22" t="s">
        <v>117</v>
      </c>
      <c r="G9" s="22" t="s">
        <v>117</v>
      </c>
      <c r="H9" s="22" t="s">
        <v>117</v>
      </c>
      <c r="I9" s="22" t="s">
        <v>117</v>
      </c>
      <c r="J9" s="22" t="s">
        <v>117</v>
      </c>
      <c r="K9" s="22" t="s">
        <v>117</v>
      </c>
      <c r="L9" s="22" t="s">
        <v>117</v>
      </c>
      <c r="M9" s="22" t="s">
        <v>117</v>
      </c>
      <c r="N9" s="22" t="s">
        <v>117</v>
      </c>
      <c r="O9" s="22" t="s">
        <v>117</v>
      </c>
      <c r="P9" s="22" t="s">
        <v>117</v>
      </c>
      <c r="Q9" s="22" t="s">
        <v>117</v>
      </c>
      <c r="R9" s="22" t="s">
        <v>117</v>
      </c>
      <c r="S9" s="22" t="s">
        <v>117</v>
      </c>
      <c r="T9" s="22" t="s">
        <v>117</v>
      </c>
      <c r="U9" s="22" t="s">
        <v>117</v>
      </c>
      <c r="V9" s="68" t="s">
        <v>117</v>
      </c>
      <c r="W9" s="68" t="s">
        <v>117</v>
      </c>
      <c r="X9" s="103" t="s">
        <v>117</v>
      </c>
      <c r="Y9" s="93"/>
    </row>
    <row r="10" spans="1:25" x14ac:dyDescent="0.25">
      <c r="A10" s="35" t="s">
        <v>35</v>
      </c>
      <c r="B10" s="89">
        <v>0.8</v>
      </c>
      <c r="C10" s="22">
        <v>0.7</v>
      </c>
      <c r="D10" s="22">
        <v>0.7</v>
      </c>
      <c r="E10" s="22">
        <v>0.7</v>
      </c>
      <c r="F10" s="22">
        <v>0.5</v>
      </c>
      <c r="G10" s="22">
        <v>0.6</v>
      </c>
      <c r="H10" s="22">
        <v>0.5</v>
      </c>
      <c r="I10" s="22">
        <v>0.6</v>
      </c>
      <c r="J10" s="22">
        <v>0.5</v>
      </c>
      <c r="K10" s="22">
        <v>0.5</v>
      </c>
      <c r="L10" s="22">
        <v>0.5</v>
      </c>
      <c r="M10" s="22">
        <v>0.5</v>
      </c>
      <c r="N10" s="22">
        <v>0.6</v>
      </c>
      <c r="O10" s="22">
        <v>0.7</v>
      </c>
      <c r="P10" s="22">
        <v>0.5</v>
      </c>
      <c r="Q10" s="22">
        <v>0.4</v>
      </c>
      <c r="R10" s="22">
        <v>0.5</v>
      </c>
      <c r="S10" s="22">
        <v>0.6</v>
      </c>
      <c r="T10" s="22">
        <v>0.6</v>
      </c>
      <c r="U10" s="22">
        <v>0.6</v>
      </c>
      <c r="V10" s="68">
        <v>0.5</v>
      </c>
      <c r="W10" s="68">
        <v>0.4</v>
      </c>
      <c r="X10" s="103">
        <v>0.4</v>
      </c>
      <c r="Y10" s="93"/>
    </row>
    <row r="11" spans="1:25" x14ac:dyDescent="0.25">
      <c r="A11" s="35" t="s">
        <v>36</v>
      </c>
      <c r="B11" s="89" t="s">
        <v>117</v>
      </c>
      <c r="C11" s="22" t="s">
        <v>117</v>
      </c>
      <c r="D11" s="22" t="s">
        <v>117</v>
      </c>
      <c r="E11" s="22" t="s">
        <v>117</v>
      </c>
      <c r="F11" s="22" t="s">
        <v>117</v>
      </c>
      <c r="G11" s="22" t="s">
        <v>117</v>
      </c>
      <c r="H11" s="22" t="s">
        <v>117</v>
      </c>
      <c r="I11" s="22" t="s">
        <v>117</v>
      </c>
      <c r="J11" s="22" t="s">
        <v>117</v>
      </c>
      <c r="K11" s="22" t="s">
        <v>117</v>
      </c>
      <c r="L11" s="22" t="s">
        <v>117</v>
      </c>
      <c r="M11" s="22" t="s">
        <v>117</v>
      </c>
      <c r="N11" s="22" t="s">
        <v>117</v>
      </c>
      <c r="O11" s="22" t="s">
        <v>117</v>
      </c>
      <c r="P11" s="22" t="s">
        <v>117</v>
      </c>
      <c r="Q11" s="22" t="s">
        <v>117</v>
      </c>
      <c r="R11" s="22" t="s">
        <v>117</v>
      </c>
      <c r="S11" s="22" t="s">
        <v>117</v>
      </c>
      <c r="T11" s="22" t="s">
        <v>117</v>
      </c>
      <c r="U11" s="22" t="s">
        <v>117</v>
      </c>
      <c r="V11" s="68" t="s">
        <v>117</v>
      </c>
      <c r="W11" s="68" t="s">
        <v>117</v>
      </c>
      <c r="X11" s="103" t="s">
        <v>117</v>
      </c>
      <c r="Y11" s="93"/>
    </row>
    <row r="12" spans="1:25" x14ac:dyDescent="0.25">
      <c r="A12" s="35" t="s">
        <v>37</v>
      </c>
      <c r="B12" s="89" t="s">
        <v>117</v>
      </c>
      <c r="C12" s="22" t="s">
        <v>117</v>
      </c>
      <c r="D12" s="22" t="s">
        <v>117</v>
      </c>
      <c r="E12" s="22" t="s">
        <v>117</v>
      </c>
      <c r="F12" s="22" t="s">
        <v>117</v>
      </c>
      <c r="G12" s="22" t="s">
        <v>117</v>
      </c>
      <c r="H12" s="22" t="s">
        <v>117</v>
      </c>
      <c r="I12" s="22" t="s">
        <v>117</v>
      </c>
      <c r="J12" s="22" t="s">
        <v>117</v>
      </c>
      <c r="K12" s="22" t="s">
        <v>117</v>
      </c>
      <c r="L12" s="22" t="s">
        <v>117</v>
      </c>
      <c r="M12" s="22" t="s">
        <v>117</v>
      </c>
      <c r="N12" s="22" t="s">
        <v>117</v>
      </c>
      <c r="O12" s="22" t="s">
        <v>117</v>
      </c>
      <c r="P12" s="22" t="s">
        <v>117</v>
      </c>
      <c r="Q12" s="22" t="s">
        <v>117</v>
      </c>
      <c r="R12" s="22" t="s">
        <v>117</v>
      </c>
      <c r="S12" s="22" t="s">
        <v>117</v>
      </c>
      <c r="T12" s="22" t="s">
        <v>117</v>
      </c>
      <c r="U12" s="22" t="s">
        <v>117</v>
      </c>
      <c r="V12" s="68" t="s">
        <v>117</v>
      </c>
      <c r="W12" s="68" t="s">
        <v>117</v>
      </c>
      <c r="X12" s="103" t="s">
        <v>117</v>
      </c>
      <c r="Y12" s="93"/>
    </row>
    <row r="13" spans="1:25" x14ac:dyDescent="0.25">
      <c r="A13" s="35" t="s">
        <v>38</v>
      </c>
      <c r="B13" s="89" t="s">
        <v>117</v>
      </c>
      <c r="C13" s="22" t="s">
        <v>117</v>
      </c>
      <c r="D13" s="22" t="s">
        <v>117</v>
      </c>
      <c r="E13" s="22" t="s">
        <v>117</v>
      </c>
      <c r="F13" s="22" t="s">
        <v>117</v>
      </c>
      <c r="G13" s="22" t="s">
        <v>117</v>
      </c>
      <c r="H13" s="22" t="s">
        <v>117</v>
      </c>
      <c r="I13" s="22" t="s">
        <v>117</v>
      </c>
      <c r="J13" s="22" t="s">
        <v>117</v>
      </c>
      <c r="K13" s="22" t="s">
        <v>117</v>
      </c>
      <c r="L13" s="22" t="s">
        <v>117</v>
      </c>
      <c r="M13" s="22" t="s">
        <v>117</v>
      </c>
      <c r="N13" s="22" t="s">
        <v>117</v>
      </c>
      <c r="O13" s="22" t="s">
        <v>117</v>
      </c>
      <c r="P13" s="22" t="s">
        <v>117</v>
      </c>
      <c r="Q13" s="22" t="s">
        <v>117</v>
      </c>
      <c r="R13" s="22" t="s">
        <v>117</v>
      </c>
      <c r="S13" s="22" t="s">
        <v>117</v>
      </c>
      <c r="T13" s="22" t="s">
        <v>117</v>
      </c>
      <c r="U13" s="22" t="s">
        <v>117</v>
      </c>
      <c r="V13" s="68" t="s">
        <v>117</v>
      </c>
      <c r="W13" s="68" t="s">
        <v>117</v>
      </c>
      <c r="X13" s="103" t="s">
        <v>117</v>
      </c>
      <c r="Y13" s="93"/>
    </row>
    <row r="14" spans="1:25" x14ac:dyDescent="0.25">
      <c r="A14" s="35" t="s">
        <v>39</v>
      </c>
      <c r="B14" s="89" t="s">
        <v>117</v>
      </c>
      <c r="C14" s="22" t="s">
        <v>117</v>
      </c>
      <c r="D14" s="22" t="s">
        <v>117</v>
      </c>
      <c r="E14" s="22" t="s">
        <v>117</v>
      </c>
      <c r="F14" s="22" t="s">
        <v>117</v>
      </c>
      <c r="G14" s="22" t="s">
        <v>117</v>
      </c>
      <c r="H14" s="22" t="s">
        <v>117</v>
      </c>
      <c r="I14" s="22" t="s">
        <v>117</v>
      </c>
      <c r="J14" s="22" t="s">
        <v>117</v>
      </c>
      <c r="K14" s="22" t="s">
        <v>117</v>
      </c>
      <c r="L14" s="22" t="s">
        <v>117</v>
      </c>
      <c r="M14" s="22" t="s">
        <v>117</v>
      </c>
      <c r="N14" s="22" t="s">
        <v>117</v>
      </c>
      <c r="O14" s="22" t="s">
        <v>117</v>
      </c>
      <c r="P14" s="22" t="s">
        <v>117</v>
      </c>
      <c r="Q14" s="22" t="s">
        <v>117</v>
      </c>
      <c r="R14" s="22" t="s">
        <v>117</v>
      </c>
      <c r="S14" s="22" t="s">
        <v>117</v>
      </c>
      <c r="T14" s="22" t="s">
        <v>117</v>
      </c>
      <c r="U14" s="22" t="s">
        <v>117</v>
      </c>
      <c r="V14" s="68" t="s">
        <v>117</v>
      </c>
      <c r="W14" s="68" t="s">
        <v>117</v>
      </c>
      <c r="X14" s="103" t="s">
        <v>117</v>
      </c>
      <c r="Y14" s="93"/>
    </row>
    <row r="15" spans="1:25" x14ac:dyDescent="0.25">
      <c r="A15" s="35" t="s">
        <v>40</v>
      </c>
      <c r="B15" s="89" t="s">
        <v>117</v>
      </c>
      <c r="C15" s="22" t="s">
        <v>117</v>
      </c>
      <c r="D15" s="22" t="s">
        <v>117</v>
      </c>
      <c r="E15" s="22" t="s">
        <v>117</v>
      </c>
      <c r="F15" s="22" t="s">
        <v>117</v>
      </c>
      <c r="G15" s="22" t="s">
        <v>117</v>
      </c>
      <c r="H15" s="22" t="s">
        <v>117</v>
      </c>
      <c r="I15" s="22" t="s">
        <v>117</v>
      </c>
      <c r="J15" s="22" t="s">
        <v>117</v>
      </c>
      <c r="K15" s="22" t="s">
        <v>117</v>
      </c>
      <c r="L15" s="22" t="s">
        <v>117</v>
      </c>
      <c r="M15" s="22" t="s">
        <v>117</v>
      </c>
      <c r="N15" s="22" t="s">
        <v>117</v>
      </c>
      <c r="O15" s="22" t="s">
        <v>117</v>
      </c>
      <c r="P15" s="22" t="s">
        <v>117</v>
      </c>
      <c r="Q15" s="22" t="s">
        <v>117</v>
      </c>
      <c r="R15" s="22" t="s">
        <v>117</v>
      </c>
      <c r="S15" s="22" t="s">
        <v>117</v>
      </c>
      <c r="T15" s="22" t="s">
        <v>117</v>
      </c>
      <c r="U15" s="22" t="s">
        <v>117</v>
      </c>
      <c r="V15" s="68" t="s">
        <v>117</v>
      </c>
      <c r="W15" s="68" t="s">
        <v>117</v>
      </c>
      <c r="X15" s="103" t="s">
        <v>117</v>
      </c>
      <c r="Y15" s="93"/>
    </row>
    <row r="16" spans="1:25" ht="30" x14ac:dyDescent="0.25">
      <c r="A16" s="35" t="s">
        <v>41</v>
      </c>
      <c r="B16" s="89" t="s">
        <v>117</v>
      </c>
      <c r="C16" s="22" t="s">
        <v>117</v>
      </c>
      <c r="D16" s="22" t="s">
        <v>117</v>
      </c>
      <c r="E16" s="22" t="s">
        <v>117</v>
      </c>
      <c r="F16" s="22" t="s">
        <v>117</v>
      </c>
      <c r="G16" s="22" t="s">
        <v>117</v>
      </c>
      <c r="H16" s="22" t="s">
        <v>117</v>
      </c>
      <c r="I16" s="22" t="s">
        <v>117</v>
      </c>
      <c r="J16" s="22" t="s">
        <v>117</v>
      </c>
      <c r="K16" s="22" t="s">
        <v>117</v>
      </c>
      <c r="L16" s="22" t="s">
        <v>117</v>
      </c>
      <c r="M16" s="22" t="s">
        <v>117</v>
      </c>
      <c r="N16" s="22" t="s">
        <v>117</v>
      </c>
      <c r="O16" s="22" t="s">
        <v>117</v>
      </c>
      <c r="P16" s="22" t="s">
        <v>117</v>
      </c>
      <c r="Q16" s="22" t="s">
        <v>117</v>
      </c>
      <c r="R16" s="22" t="s">
        <v>117</v>
      </c>
      <c r="S16" s="22" t="s">
        <v>117</v>
      </c>
      <c r="T16" s="22" t="s">
        <v>117</v>
      </c>
      <c r="U16" s="22" t="s">
        <v>117</v>
      </c>
      <c r="V16" s="68" t="s">
        <v>117</v>
      </c>
      <c r="W16" s="68" t="s">
        <v>117</v>
      </c>
      <c r="X16" s="103" t="s">
        <v>117</v>
      </c>
      <c r="Y16" s="93"/>
    </row>
    <row r="17" spans="1:25" x14ac:dyDescent="0.25">
      <c r="A17" s="35" t="s">
        <v>42</v>
      </c>
      <c r="B17" s="89" t="s">
        <v>117</v>
      </c>
      <c r="C17" s="22" t="s">
        <v>117</v>
      </c>
      <c r="D17" s="22" t="s">
        <v>117</v>
      </c>
      <c r="E17" s="22" t="s">
        <v>117</v>
      </c>
      <c r="F17" s="22" t="s">
        <v>117</v>
      </c>
      <c r="G17" s="22" t="s">
        <v>117</v>
      </c>
      <c r="H17" s="22" t="s">
        <v>117</v>
      </c>
      <c r="I17" s="22" t="s">
        <v>117</v>
      </c>
      <c r="J17" s="22" t="s">
        <v>117</v>
      </c>
      <c r="K17" s="22" t="s">
        <v>117</v>
      </c>
      <c r="L17" s="22" t="s">
        <v>117</v>
      </c>
      <c r="M17" s="22" t="s">
        <v>117</v>
      </c>
      <c r="N17" s="22" t="s">
        <v>117</v>
      </c>
      <c r="O17" s="22" t="s">
        <v>117</v>
      </c>
      <c r="P17" s="22" t="s">
        <v>117</v>
      </c>
      <c r="Q17" s="22" t="s">
        <v>117</v>
      </c>
      <c r="R17" s="22" t="s">
        <v>117</v>
      </c>
      <c r="S17" s="22" t="s">
        <v>117</v>
      </c>
      <c r="T17" s="22" t="s">
        <v>117</v>
      </c>
      <c r="U17" s="22" t="s">
        <v>117</v>
      </c>
      <c r="V17" s="68" t="s">
        <v>117</v>
      </c>
      <c r="W17" s="68" t="s">
        <v>117</v>
      </c>
      <c r="X17" s="103" t="s">
        <v>117</v>
      </c>
      <c r="Y17" s="93"/>
    </row>
    <row r="18" spans="1:25" x14ac:dyDescent="0.25">
      <c r="A18" s="35" t="s">
        <v>43</v>
      </c>
      <c r="B18" s="89" t="s">
        <v>117</v>
      </c>
      <c r="C18" s="22" t="s">
        <v>117</v>
      </c>
      <c r="D18" s="22" t="s">
        <v>117</v>
      </c>
      <c r="E18" s="22" t="s">
        <v>117</v>
      </c>
      <c r="F18" s="22" t="s">
        <v>117</v>
      </c>
      <c r="G18" s="22" t="s">
        <v>117</v>
      </c>
      <c r="H18" s="22" t="s">
        <v>117</v>
      </c>
      <c r="I18" s="22" t="s">
        <v>117</v>
      </c>
      <c r="J18" s="22" t="s">
        <v>117</v>
      </c>
      <c r="K18" s="22" t="s">
        <v>117</v>
      </c>
      <c r="L18" s="22" t="s">
        <v>117</v>
      </c>
      <c r="M18" s="22" t="s">
        <v>117</v>
      </c>
      <c r="N18" s="22" t="s">
        <v>117</v>
      </c>
      <c r="O18" s="22" t="s">
        <v>117</v>
      </c>
      <c r="P18" s="22" t="s">
        <v>117</v>
      </c>
      <c r="Q18" s="22" t="s">
        <v>117</v>
      </c>
      <c r="R18" s="22" t="s">
        <v>117</v>
      </c>
      <c r="S18" s="22" t="s">
        <v>117</v>
      </c>
      <c r="T18" s="22" t="s">
        <v>117</v>
      </c>
      <c r="U18" s="22" t="s">
        <v>117</v>
      </c>
      <c r="V18" s="68" t="s">
        <v>117</v>
      </c>
      <c r="W18" s="68" t="s">
        <v>117</v>
      </c>
      <c r="X18" s="103" t="s">
        <v>117</v>
      </c>
      <c r="Y18" s="93"/>
    </row>
    <row r="19" spans="1:25" x14ac:dyDescent="0.25">
      <c r="A19" s="35" t="s">
        <v>44</v>
      </c>
      <c r="B19" s="89" t="s">
        <v>117</v>
      </c>
      <c r="C19" s="22" t="s">
        <v>117</v>
      </c>
      <c r="D19" s="22" t="s">
        <v>117</v>
      </c>
      <c r="E19" s="22" t="s">
        <v>117</v>
      </c>
      <c r="F19" s="22" t="s">
        <v>117</v>
      </c>
      <c r="G19" s="22" t="s">
        <v>117</v>
      </c>
      <c r="H19" s="22" t="s">
        <v>117</v>
      </c>
      <c r="I19" s="22" t="s">
        <v>117</v>
      </c>
      <c r="J19" s="22" t="s">
        <v>117</v>
      </c>
      <c r="K19" s="22" t="s">
        <v>117</v>
      </c>
      <c r="L19" s="22" t="s">
        <v>117</v>
      </c>
      <c r="M19" s="22" t="s">
        <v>117</v>
      </c>
      <c r="N19" s="22" t="s">
        <v>117</v>
      </c>
      <c r="O19" s="22" t="s">
        <v>117</v>
      </c>
      <c r="P19" s="22" t="s">
        <v>117</v>
      </c>
      <c r="Q19" s="22" t="s">
        <v>117</v>
      </c>
      <c r="R19" s="22" t="s">
        <v>117</v>
      </c>
      <c r="S19" s="22" t="s">
        <v>117</v>
      </c>
      <c r="T19" s="22" t="s">
        <v>117</v>
      </c>
      <c r="U19" s="22" t="s">
        <v>117</v>
      </c>
      <c r="V19" s="68" t="s">
        <v>117</v>
      </c>
      <c r="W19" s="68" t="s">
        <v>117</v>
      </c>
      <c r="X19" s="103" t="s">
        <v>117</v>
      </c>
      <c r="Y19" s="93"/>
    </row>
    <row r="20" spans="1:25" ht="30" x14ac:dyDescent="0.25">
      <c r="A20" s="35" t="s">
        <v>45</v>
      </c>
      <c r="B20" s="89" t="s">
        <v>117</v>
      </c>
      <c r="C20" s="22" t="s">
        <v>117</v>
      </c>
      <c r="D20" s="22" t="s">
        <v>117</v>
      </c>
      <c r="E20" s="22" t="s">
        <v>117</v>
      </c>
      <c r="F20" s="22" t="s">
        <v>117</v>
      </c>
      <c r="G20" s="22" t="s">
        <v>117</v>
      </c>
      <c r="H20" s="22" t="s">
        <v>117</v>
      </c>
      <c r="I20" s="22" t="s">
        <v>117</v>
      </c>
      <c r="J20" s="22" t="s">
        <v>117</v>
      </c>
      <c r="K20" s="22" t="s">
        <v>117</v>
      </c>
      <c r="L20" s="22" t="s">
        <v>117</v>
      </c>
      <c r="M20" s="22" t="s">
        <v>117</v>
      </c>
      <c r="N20" s="22" t="s">
        <v>117</v>
      </c>
      <c r="O20" s="22" t="s">
        <v>117</v>
      </c>
      <c r="P20" s="22" t="s">
        <v>117</v>
      </c>
      <c r="Q20" s="22" t="s">
        <v>117</v>
      </c>
      <c r="R20" s="22" t="s">
        <v>117</v>
      </c>
      <c r="S20" s="22" t="s">
        <v>117</v>
      </c>
      <c r="T20" s="22" t="s">
        <v>117</v>
      </c>
      <c r="U20" s="22" t="s">
        <v>117</v>
      </c>
      <c r="V20" s="68" t="s">
        <v>117</v>
      </c>
      <c r="W20" s="68" t="s">
        <v>117</v>
      </c>
      <c r="X20" s="103" t="s">
        <v>117</v>
      </c>
      <c r="Y20" s="93"/>
    </row>
    <row r="21" spans="1:25" x14ac:dyDescent="0.25">
      <c r="A21" s="35" t="s">
        <v>46</v>
      </c>
      <c r="B21" s="89" t="s">
        <v>117</v>
      </c>
      <c r="C21" s="22" t="s">
        <v>117</v>
      </c>
      <c r="D21" s="22" t="s">
        <v>117</v>
      </c>
      <c r="E21" s="22" t="s">
        <v>117</v>
      </c>
      <c r="F21" s="22" t="s">
        <v>117</v>
      </c>
      <c r="G21" s="22" t="s">
        <v>117</v>
      </c>
      <c r="H21" s="22" t="s">
        <v>117</v>
      </c>
      <c r="I21" s="22" t="s">
        <v>117</v>
      </c>
      <c r="J21" s="22" t="s">
        <v>117</v>
      </c>
      <c r="K21" s="22" t="s">
        <v>117</v>
      </c>
      <c r="L21" s="22" t="s">
        <v>117</v>
      </c>
      <c r="M21" s="22" t="s">
        <v>117</v>
      </c>
      <c r="N21" s="22" t="s">
        <v>117</v>
      </c>
      <c r="O21" s="22" t="s">
        <v>117</v>
      </c>
      <c r="P21" s="22" t="s">
        <v>117</v>
      </c>
      <c r="Q21" s="22" t="s">
        <v>117</v>
      </c>
      <c r="R21" s="22" t="s">
        <v>117</v>
      </c>
      <c r="S21" s="22" t="s">
        <v>117</v>
      </c>
      <c r="T21" s="22" t="s">
        <v>117</v>
      </c>
      <c r="U21" s="22" t="s">
        <v>117</v>
      </c>
      <c r="V21" s="68" t="s">
        <v>117</v>
      </c>
      <c r="W21" s="68" t="s">
        <v>117</v>
      </c>
      <c r="X21" s="103" t="s">
        <v>117</v>
      </c>
      <c r="Y21" s="93"/>
    </row>
    <row r="22" spans="1:25" x14ac:dyDescent="0.25">
      <c r="A22" s="35" t="s">
        <v>47</v>
      </c>
      <c r="B22" s="89">
        <v>5.4</v>
      </c>
      <c r="C22" s="22">
        <v>4.0999999999999996</v>
      </c>
      <c r="D22" s="22">
        <v>4.5999999999999996</v>
      </c>
      <c r="E22" s="22">
        <v>6.5</v>
      </c>
      <c r="F22" s="22">
        <v>6.5</v>
      </c>
      <c r="G22" s="22">
        <v>6.6</v>
      </c>
      <c r="H22" s="22">
        <v>6.5</v>
      </c>
      <c r="I22" s="22">
        <v>7.3</v>
      </c>
      <c r="J22" s="22">
        <v>9.1</v>
      </c>
      <c r="K22" s="22">
        <v>10.199999999999999</v>
      </c>
      <c r="L22" s="22">
        <v>8.9</v>
      </c>
      <c r="M22" s="22">
        <v>9.3000000000000007</v>
      </c>
      <c r="N22" s="22">
        <v>8.9</v>
      </c>
      <c r="O22" s="22">
        <v>6.7</v>
      </c>
      <c r="P22" s="22">
        <v>7.4</v>
      </c>
      <c r="Q22" s="22">
        <v>7.9</v>
      </c>
      <c r="R22" s="22">
        <v>7.8</v>
      </c>
      <c r="S22" s="22">
        <v>9</v>
      </c>
      <c r="T22" s="22">
        <v>10.4</v>
      </c>
      <c r="U22" s="22">
        <v>10.3</v>
      </c>
      <c r="V22" s="68">
        <v>11.6</v>
      </c>
      <c r="W22" s="68">
        <v>12</v>
      </c>
      <c r="X22" s="103">
        <v>11.9</v>
      </c>
      <c r="Y22" s="93"/>
    </row>
    <row r="23" spans="1:25" ht="30" x14ac:dyDescent="0.25">
      <c r="A23" s="35" t="s">
        <v>48</v>
      </c>
      <c r="B23" s="89">
        <v>5.5</v>
      </c>
      <c r="C23" s="22">
        <v>4.5999999999999996</v>
      </c>
      <c r="D23" s="22">
        <v>3.9</v>
      </c>
      <c r="E23" s="22">
        <v>2.9</v>
      </c>
      <c r="F23" s="22">
        <v>3.9</v>
      </c>
      <c r="G23" s="22">
        <v>3.2</v>
      </c>
      <c r="H23" s="22">
        <v>6.3</v>
      </c>
      <c r="I23" s="22">
        <v>10.7</v>
      </c>
      <c r="J23" s="22">
        <v>5.8</v>
      </c>
      <c r="K23" s="22">
        <v>5.7</v>
      </c>
      <c r="L23" s="22">
        <v>5.6</v>
      </c>
      <c r="M23" s="22">
        <v>6.4</v>
      </c>
      <c r="N23" s="22">
        <v>7.4</v>
      </c>
      <c r="O23" s="22">
        <v>7.4</v>
      </c>
      <c r="P23" s="22">
        <v>6.7</v>
      </c>
      <c r="Q23" s="22">
        <v>8.3000000000000007</v>
      </c>
      <c r="R23" s="22">
        <v>6.6</v>
      </c>
      <c r="S23" s="22">
        <v>6.1</v>
      </c>
      <c r="T23" s="22">
        <v>5.9</v>
      </c>
      <c r="U23" s="22">
        <v>5</v>
      </c>
      <c r="V23" s="68">
        <v>6.9</v>
      </c>
      <c r="W23" s="68">
        <v>5.8</v>
      </c>
      <c r="X23" s="103">
        <v>5.3</v>
      </c>
      <c r="Y23" s="93"/>
    </row>
    <row r="24" spans="1:25" x14ac:dyDescent="0.25">
      <c r="A24" s="35" t="s">
        <v>49</v>
      </c>
      <c r="B24" s="89">
        <v>5.4</v>
      </c>
      <c r="C24" s="22">
        <v>5.4</v>
      </c>
      <c r="D24" s="22">
        <v>5.5</v>
      </c>
      <c r="E24" s="22">
        <v>5.9</v>
      </c>
      <c r="F24" s="22">
        <v>6.2</v>
      </c>
      <c r="G24" s="22">
        <v>6.3</v>
      </c>
      <c r="H24" s="22">
        <v>6.1</v>
      </c>
      <c r="I24" s="22">
        <v>7.2</v>
      </c>
      <c r="J24" s="22">
        <v>8.1999999999999993</v>
      </c>
      <c r="K24" s="22">
        <v>6.7</v>
      </c>
      <c r="L24" s="22">
        <v>7.4</v>
      </c>
      <c r="M24" s="22">
        <v>7.3</v>
      </c>
      <c r="N24" s="22">
        <v>8.4</v>
      </c>
      <c r="O24" s="22">
        <v>8.1999999999999993</v>
      </c>
      <c r="P24" s="22">
        <v>9.3000000000000007</v>
      </c>
      <c r="Q24" s="22">
        <v>10.4</v>
      </c>
      <c r="R24" s="22">
        <v>6.9</v>
      </c>
      <c r="S24" s="22">
        <v>5.9</v>
      </c>
      <c r="T24" s="22">
        <v>4.9000000000000004</v>
      </c>
      <c r="U24" s="22">
        <v>4.7</v>
      </c>
      <c r="V24" s="68">
        <v>4.3</v>
      </c>
      <c r="W24" s="68">
        <v>4.3</v>
      </c>
      <c r="X24" s="103">
        <v>5</v>
      </c>
      <c r="Y24" s="93"/>
    </row>
    <row r="25" spans="1:25" x14ac:dyDescent="0.25">
      <c r="A25" s="35" t="s">
        <v>50</v>
      </c>
      <c r="B25" s="89">
        <v>0.7</v>
      </c>
      <c r="C25" s="22">
        <v>0.9</v>
      </c>
      <c r="D25" s="22">
        <v>0.9</v>
      </c>
      <c r="E25" s="22">
        <v>0.8</v>
      </c>
      <c r="F25" s="22">
        <v>1.1000000000000001</v>
      </c>
      <c r="G25" s="22">
        <v>0.9</v>
      </c>
      <c r="H25" s="22">
        <v>1</v>
      </c>
      <c r="I25" s="22">
        <v>1.1000000000000001</v>
      </c>
      <c r="J25" s="22">
        <v>1.3</v>
      </c>
      <c r="K25" s="22">
        <v>0.9</v>
      </c>
      <c r="L25" s="22">
        <v>0.6</v>
      </c>
      <c r="M25" s="22">
        <v>0.7</v>
      </c>
      <c r="N25" s="22">
        <v>0.7</v>
      </c>
      <c r="O25" s="22">
        <v>0.8</v>
      </c>
      <c r="P25" s="22">
        <v>0.4</v>
      </c>
      <c r="Q25" s="22">
        <v>0.4</v>
      </c>
      <c r="R25" s="22">
        <v>0.3</v>
      </c>
      <c r="S25" s="22">
        <v>0.6</v>
      </c>
      <c r="T25" s="22">
        <v>0.6</v>
      </c>
      <c r="U25" s="22">
        <v>0.7</v>
      </c>
      <c r="V25" s="68">
        <v>0.6</v>
      </c>
      <c r="W25" s="68">
        <v>0.4</v>
      </c>
      <c r="X25" s="103">
        <v>0.4</v>
      </c>
      <c r="Y25" s="93"/>
    </row>
    <row r="26" spans="1:25" x14ac:dyDescent="0.25">
      <c r="A26" s="35" t="s">
        <v>51</v>
      </c>
      <c r="B26" s="89">
        <v>0.5</v>
      </c>
      <c r="C26" s="22">
        <v>0.5</v>
      </c>
      <c r="D26" s="22">
        <v>0.7</v>
      </c>
      <c r="E26" s="22">
        <v>0.5</v>
      </c>
      <c r="F26" s="22">
        <v>0.6</v>
      </c>
      <c r="G26" s="22">
        <v>0.4</v>
      </c>
      <c r="H26" s="22">
        <v>0.6</v>
      </c>
      <c r="I26" s="22">
        <v>0.7</v>
      </c>
      <c r="J26" s="22">
        <v>0.9</v>
      </c>
      <c r="K26" s="22">
        <v>0</v>
      </c>
      <c r="L26" s="22">
        <v>0</v>
      </c>
      <c r="M26" s="22">
        <v>0.1</v>
      </c>
      <c r="N26" s="22">
        <v>0</v>
      </c>
      <c r="O26" s="22">
        <v>0.5</v>
      </c>
      <c r="P26" s="22">
        <v>0.4</v>
      </c>
      <c r="Q26" s="22">
        <v>0.8</v>
      </c>
      <c r="R26" s="22">
        <v>0.8</v>
      </c>
      <c r="S26" s="22">
        <v>0.9</v>
      </c>
      <c r="T26" s="22">
        <v>0.8</v>
      </c>
      <c r="U26" s="22">
        <v>0.9</v>
      </c>
      <c r="V26" s="68">
        <v>1.1000000000000001</v>
      </c>
      <c r="W26" s="68">
        <v>1.1000000000000001</v>
      </c>
      <c r="X26" s="103">
        <v>0.6</v>
      </c>
      <c r="Y26" s="93"/>
    </row>
    <row r="27" spans="1:25" x14ac:dyDescent="0.25">
      <c r="A27" s="35" t="s">
        <v>52</v>
      </c>
      <c r="B27" s="89">
        <v>3.3</v>
      </c>
      <c r="C27" s="22">
        <v>3.7</v>
      </c>
      <c r="D27" s="22">
        <v>2.6</v>
      </c>
      <c r="E27" s="22">
        <v>2.6</v>
      </c>
      <c r="F27" s="22">
        <v>2.6</v>
      </c>
      <c r="G27" s="22">
        <v>2.2000000000000002</v>
      </c>
      <c r="H27" s="22">
        <v>2.5</v>
      </c>
      <c r="I27" s="22">
        <v>2.8</v>
      </c>
      <c r="J27" s="22">
        <v>2.9</v>
      </c>
      <c r="K27" s="22">
        <v>2.2000000000000002</v>
      </c>
      <c r="L27" s="22">
        <v>1.9</v>
      </c>
      <c r="M27" s="22">
        <v>2.4</v>
      </c>
      <c r="N27" s="22">
        <v>2.1</v>
      </c>
      <c r="O27" s="22">
        <v>2.1</v>
      </c>
      <c r="P27" s="22">
        <v>3.7</v>
      </c>
      <c r="Q27" s="22">
        <v>2.2000000000000002</v>
      </c>
      <c r="R27" s="22">
        <v>1.6</v>
      </c>
      <c r="S27" s="22">
        <v>1.3</v>
      </c>
      <c r="T27" s="22">
        <v>1.1000000000000001</v>
      </c>
      <c r="U27" s="22">
        <v>0.6</v>
      </c>
      <c r="V27" s="68">
        <v>0.5</v>
      </c>
      <c r="W27" s="68">
        <v>0.7</v>
      </c>
      <c r="X27" s="103">
        <v>0.6</v>
      </c>
      <c r="Y27" s="93"/>
    </row>
    <row r="28" spans="1:25" x14ac:dyDescent="0.25">
      <c r="A28" s="35" t="s">
        <v>53</v>
      </c>
      <c r="B28" s="89" t="s">
        <v>117</v>
      </c>
      <c r="C28" s="22" t="s">
        <v>117</v>
      </c>
      <c r="D28" s="22" t="s">
        <v>117</v>
      </c>
      <c r="E28" s="22" t="s">
        <v>117</v>
      </c>
      <c r="F28" s="22" t="s">
        <v>117</v>
      </c>
      <c r="G28" s="22" t="s">
        <v>117</v>
      </c>
      <c r="H28" s="22" t="s">
        <v>117</v>
      </c>
      <c r="I28" s="22" t="s">
        <v>117</v>
      </c>
      <c r="J28" s="22" t="s">
        <v>117</v>
      </c>
      <c r="K28" s="22" t="s">
        <v>117</v>
      </c>
      <c r="L28" s="22" t="s">
        <v>117</v>
      </c>
      <c r="M28" s="22" t="s">
        <v>117</v>
      </c>
      <c r="N28" s="22" t="s">
        <v>117</v>
      </c>
      <c r="O28" s="22" t="s">
        <v>117</v>
      </c>
      <c r="P28" s="22" t="s">
        <v>117</v>
      </c>
      <c r="Q28" s="22" t="s">
        <v>117</v>
      </c>
      <c r="R28" s="22" t="s">
        <v>117</v>
      </c>
      <c r="S28" s="22" t="s">
        <v>117</v>
      </c>
      <c r="T28" s="22" t="s">
        <v>117</v>
      </c>
      <c r="U28" s="22" t="s">
        <v>117</v>
      </c>
      <c r="V28" s="68" t="s">
        <v>117</v>
      </c>
      <c r="W28" s="68" t="s">
        <v>117</v>
      </c>
      <c r="X28" s="103" t="s">
        <v>117</v>
      </c>
      <c r="Y28" s="93"/>
    </row>
    <row r="29" spans="1:25" x14ac:dyDescent="0.25">
      <c r="A29" s="35" t="s">
        <v>54</v>
      </c>
      <c r="B29" s="89">
        <v>13.4</v>
      </c>
      <c r="C29" s="22">
        <v>14.1</v>
      </c>
      <c r="D29" s="22">
        <v>15</v>
      </c>
      <c r="E29" s="22">
        <v>15.5</v>
      </c>
      <c r="F29" s="22">
        <v>16.399999999999999</v>
      </c>
      <c r="G29" s="22">
        <v>16.399999999999999</v>
      </c>
      <c r="H29" s="22">
        <v>17</v>
      </c>
      <c r="I29" s="22">
        <v>18.2</v>
      </c>
      <c r="J29" s="22">
        <v>17.3</v>
      </c>
      <c r="K29" s="22">
        <v>16.8</v>
      </c>
      <c r="L29" s="22">
        <v>17.600000000000001</v>
      </c>
      <c r="M29" s="22">
        <v>18.399999999999999</v>
      </c>
      <c r="N29" s="22">
        <v>19</v>
      </c>
      <c r="O29" s="22">
        <v>20</v>
      </c>
      <c r="P29" s="22">
        <v>19.8</v>
      </c>
      <c r="Q29" s="22">
        <v>20.8</v>
      </c>
      <c r="R29" s="22">
        <v>21.5</v>
      </c>
      <c r="S29" s="22">
        <v>21.4</v>
      </c>
      <c r="T29" s="22">
        <v>26.5</v>
      </c>
      <c r="U29" s="22">
        <v>27.1</v>
      </c>
      <c r="V29" s="68">
        <v>31</v>
      </c>
      <c r="W29" s="68">
        <v>31.4</v>
      </c>
      <c r="X29" s="103">
        <v>35.5</v>
      </c>
      <c r="Y29" s="93"/>
    </row>
    <row r="30" spans="1:25" ht="30" x14ac:dyDescent="0.25">
      <c r="A30" s="35" t="s">
        <v>55</v>
      </c>
      <c r="B30" s="89" t="s">
        <v>117</v>
      </c>
      <c r="C30" s="22" t="s">
        <v>117</v>
      </c>
      <c r="D30" s="22" t="s">
        <v>117</v>
      </c>
      <c r="E30" s="22" t="s">
        <v>117</v>
      </c>
      <c r="F30" s="22" t="s">
        <v>117</v>
      </c>
      <c r="G30" s="22" t="s">
        <v>117</v>
      </c>
      <c r="H30" s="22" t="s">
        <v>117</v>
      </c>
      <c r="I30" s="22" t="s">
        <v>117</v>
      </c>
      <c r="J30" s="22" t="s">
        <v>117</v>
      </c>
      <c r="K30" s="22" t="s">
        <v>117</v>
      </c>
      <c r="L30" s="22" t="s">
        <v>117</v>
      </c>
      <c r="M30" s="22" t="s">
        <v>117</v>
      </c>
      <c r="N30" s="22" t="s">
        <v>117</v>
      </c>
      <c r="O30" s="22" t="s">
        <v>117</v>
      </c>
      <c r="P30" s="22" t="s">
        <v>117</v>
      </c>
      <c r="Q30" s="22" t="s">
        <v>117</v>
      </c>
      <c r="R30" s="22" t="s">
        <v>117</v>
      </c>
      <c r="S30" s="22" t="s">
        <v>117</v>
      </c>
      <c r="T30" s="22" t="s">
        <v>117</v>
      </c>
      <c r="U30" s="22" t="s">
        <v>117</v>
      </c>
      <c r="V30" s="68" t="s">
        <v>117</v>
      </c>
      <c r="W30" s="68" t="s">
        <v>117</v>
      </c>
      <c r="X30" s="103" t="s">
        <v>117</v>
      </c>
      <c r="Y30" s="93"/>
    </row>
    <row r="31" spans="1:25" x14ac:dyDescent="0.25">
      <c r="A31" s="35" t="s">
        <v>56</v>
      </c>
      <c r="B31" s="89" t="s">
        <v>117</v>
      </c>
      <c r="C31" s="22" t="s">
        <v>117</v>
      </c>
      <c r="D31" s="22" t="s">
        <v>117</v>
      </c>
      <c r="E31" s="22" t="s">
        <v>117</v>
      </c>
      <c r="F31" s="22" t="s">
        <v>117</v>
      </c>
      <c r="G31" s="22" t="s">
        <v>117</v>
      </c>
      <c r="H31" s="22" t="s">
        <v>117</v>
      </c>
      <c r="I31" s="22" t="s">
        <v>117</v>
      </c>
      <c r="J31" s="22" t="s">
        <v>117</v>
      </c>
      <c r="K31" s="22" t="s">
        <v>117</v>
      </c>
      <c r="L31" s="22" t="s">
        <v>117</v>
      </c>
      <c r="M31" s="22" t="s">
        <v>117</v>
      </c>
      <c r="N31" s="22" t="s">
        <v>117</v>
      </c>
      <c r="O31" s="22" t="s">
        <v>117</v>
      </c>
      <c r="P31" s="22" t="s">
        <v>117</v>
      </c>
      <c r="Q31" s="22" t="s">
        <v>117</v>
      </c>
      <c r="R31" s="22" t="s">
        <v>117</v>
      </c>
      <c r="S31" s="22" t="s">
        <v>117</v>
      </c>
      <c r="T31" s="22" t="s">
        <v>117</v>
      </c>
      <c r="U31" s="22" t="s">
        <v>117</v>
      </c>
      <c r="V31" s="68" t="s">
        <v>117</v>
      </c>
      <c r="W31" s="68" t="s">
        <v>117</v>
      </c>
      <c r="X31" s="103" t="s">
        <v>117</v>
      </c>
      <c r="Y31" s="93"/>
    </row>
    <row r="32" spans="1:25" ht="30" x14ac:dyDescent="0.25">
      <c r="A32" s="35" t="s">
        <v>57</v>
      </c>
      <c r="B32" s="89">
        <v>5.3</v>
      </c>
      <c r="C32" s="22">
        <v>5.3</v>
      </c>
      <c r="D32" s="22">
        <v>5.5</v>
      </c>
      <c r="E32" s="22">
        <v>5.9</v>
      </c>
      <c r="F32" s="22">
        <v>5.6</v>
      </c>
      <c r="G32" s="22">
        <v>6</v>
      </c>
      <c r="H32" s="22">
        <v>6.3</v>
      </c>
      <c r="I32" s="22">
        <v>6.1</v>
      </c>
      <c r="J32" s="22">
        <v>6.8</v>
      </c>
      <c r="K32" s="22">
        <v>6.6</v>
      </c>
      <c r="L32" s="22">
        <v>6.7</v>
      </c>
      <c r="M32" s="22">
        <v>6.7</v>
      </c>
      <c r="N32" s="22">
        <v>6.8</v>
      </c>
      <c r="O32" s="22">
        <v>7.3</v>
      </c>
      <c r="P32" s="22">
        <v>7.3</v>
      </c>
      <c r="Q32" s="22">
        <v>5.3</v>
      </c>
      <c r="R32" s="22">
        <v>5.3</v>
      </c>
      <c r="S32" s="22">
        <v>9.8000000000000007</v>
      </c>
      <c r="T32" s="22">
        <v>10</v>
      </c>
      <c r="U32" s="22">
        <v>10.199999999999999</v>
      </c>
      <c r="V32" s="68">
        <v>10.1</v>
      </c>
      <c r="W32" s="68">
        <v>10.7</v>
      </c>
      <c r="X32" s="103">
        <v>11.6</v>
      </c>
      <c r="Y32" s="93"/>
    </row>
    <row r="33" spans="1:25" x14ac:dyDescent="0.25">
      <c r="A33" s="35" t="s">
        <v>58</v>
      </c>
      <c r="B33" s="89">
        <v>6.2</v>
      </c>
      <c r="C33" s="22">
        <v>6.5</v>
      </c>
      <c r="D33" s="22">
        <v>6.4</v>
      </c>
      <c r="E33" s="22">
        <v>6.4</v>
      </c>
      <c r="F33" s="22">
        <v>6.4</v>
      </c>
      <c r="G33" s="22">
        <v>6.6</v>
      </c>
      <c r="H33" s="22">
        <v>6.6</v>
      </c>
      <c r="I33" s="22">
        <v>7</v>
      </c>
      <c r="J33" s="22">
        <v>6.9</v>
      </c>
      <c r="K33" s="22">
        <v>6.6</v>
      </c>
      <c r="L33" s="22">
        <v>7.3</v>
      </c>
      <c r="M33" s="22">
        <v>7.7</v>
      </c>
      <c r="N33" s="22">
        <v>6.6</v>
      </c>
      <c r="O33" s="22">
        <v>6.3</v>
      </c>
      <c r="P33" s="22">
        <v>6.4</v>
      </c>
      <c r="Q33" s="22">
        <v>6.8</v>
      </c>
      <c r="R33" s="22">
        <v>6.4</v>
      </c>
      <c r="S33" s="22">
        <v>6.6</v>
      </c>
      <c r="T33" s="22">
        <v>6.5</v>
      </c>
      <c r="U33" s="22">
        <v>6.5</v>
      </c>
      <c r="V33" s="68">
        <v>6.2</v>
      </c>
      <c r="W33" s="68">
        <v>6.6</v>
      </c>
      <c r="X33" s="103">
        <v>6.8</v>
      </c>
      <c r="Y33" s="93"/>
    </row>
    <row r="34" spans="1:25" x14ac:dyDescent="0.25">
      <c r="A34" s="35" t="s">
        <v>59</v>
      </c>
      <c r="B34" s="89">
        <v>8.3000000000000007</v>
      </c>
      <c r="C34" s="22">
        <v>7.9</v>
      </c>
      <c r="D34" s="22">
        <v>7.7</v>
      </c>
      <c r="E34" s="22">
        <v>7.9</v>
      </c>
      <c r="F34" s="22">
        <v>8.5</v>
      </c>
      <c r="G34" s="22">
        <v>8.9</v>
      </c>
      <c r="H34" s="22">
        <v>9.4</v>
      </c>
      <c r="I34" s="22">
        <v>10.4</v>
      </c>
      <c r="J34" s="22">
        <v>11.6</v>
      </c>
      <c r="K34" s="22">
        <v>14.3</v>
      </c>
      <c r="L34" s="22">
        <v>15.3</v>
      </c>
      <c r="M34" s="22">
        <v>15.6</v>
      </c>
      <c r="N34" s="22">
        <v>15.7</v>
      </c>
      <c r="O34" s="22">
        <v>15.3</v>
      </c>
      <c r="P34" s="22">
        <v>15.4</v>
      </c>
      <c r="Q34" s="22">
        <v>16</v>
      </c>
      <c r="R34" s="22">
        <v>16.899999999999999</v>
      </c>
      <c r="S34" s="22">
        <v>16.100000000000001</v>
      </c>
      <c r="T34" s="22">
        <v>16.7</v>
      </c>
      <c r="U34" s="22">
        <v>16.899999999999999</v>
      </c>
      <c r="V34" s="68">
        <v>16.899999999999999</v>
      </c>
      <c r="W34" s="68">
        <v>19.100000000000001</v>
      </c>
      <c r="X34" s="103">
        <v>19.600000000000001</v>
      </c>
      <c r="Y34" s="93"/>
    </row>
    <row r="35" spans="1:25" ht="30" x14ac:dyDescent="0.25">
      <c r="A35" s="35" t="s">
        <v>60</v>
      </c>
      <c r="B35" s="89">
        <v>2.9</v>
      </c>
      <c r="C35" s="22">
        <v>3</v>
      </c>
      <c r="D35" s="22">
        <v>3</v>
      </c>
      <c r="E35" s="22">
        <v>2.8</v>
      </c>
      <c r="F35" s="22">
        <v>2.9</v>
      </c>
      <c r="G35" s="22">
        <v>3.1</v>
      </c>
      <c r="H35" s="22">
        <v>3.1</v>
      </c>
      <c r="I35" s="22">
        <v>3.3</v>
      </c>
      <c r="J35" s="22">
        <v>3.4</v>
      </c>
      <c r="K35" s="22">
        <v>3.5</v>
      </c>
      <c r="L35" s="22">
        <v>3.8</v>
      </c>
      <c r="M35" s="22">
        <v>3.7</v>
      </c>
      <c r="N35" s="22">
        <v>3.8</v>
      </c>
      <c r="O35" s="22">
        <v>3.8</v>
      </c>
      <c r="P35" s="22">
        <v>3.5</v>
      </c>
      <c r="Q35" s="22">
        <v>3.4</v>
      </c>
      <c r="R35" s="22">
        <v>3.6</v>
      </c>
      <c r="S35" s="22">
        <v>3.5</v>
      </c>
      <c r="T35" s="22">
        <v>3.6</v>
      </c>
      <c r="U35" s="22">
        <v>2.2999999999999998</v>
      </c>
      <c r="V35" s="68">
        <v>2</v>
      </c>
      <c r="W35" s="68">
        <v>2</v>
      </c>
      <c r="X35" s="103">
        <v>2</v>
      </c>
      <c r="Y35" s="93"/>
    </row>
    <row r="36" spans="1:25" x14ac:dyDescent="0.25">
      <c r="A36" s="43" t="s">
        <v>61</v>
      </c>
      <c r="B36" s="89">
        <v>0.2</v>
      </c>
      <c r="C36" s="22">
        <v>0.1</v>
      </c>
      <c r="D36" s="22">
        <v>0.2</v>
      </c>
      <c r="E36" s="22">
        <v>0.3</v>
      </c>
      <c r="F36" s="22">
        <v>0.3</v>
      </c>
      <c r="G36" s="22">
        <v>0.4</v>
      </c>
      <c r="H36" s="22">
        <v>0.5</v>
      </c>
      <c r="I36" s="22">
        <v>0.3</v>
      </c>
      <c r="J36" s="22">
        <v>0.3</v>
      </c>
      <c r="K36" s="22">
        <v>0.5</v>
      </c>
      <c r="L36" s="22">
        <v>0.6</v>
      </c>
      <c r="M36" s="22">
        <v>0.5</v>
      </c>
      <c r="N36" s="22">
        <v>0.8</v>
      </c>
      <c r="O36" s="22">
        <v>0.8</v>
      </c>
      <c r="P36" s="22">
        <v>0.9</v>
      </c>
      <c r="Q36" s="22">
        <v>0.9</v>
      </c>
      <c r="R36" s="22">
        <v>0.9</v>
      </c>
      <c r="S36" s="22">
        <v>0.9</v>
      </c>
      <c r="T36" s="22">
        <v>0.7</v>
      </c>
      <c r="U36" s="22">
        <v>0.4</v>
      </c>
      <c r="V36" s="68">
        <v>0.5</v>
      </c>
      <c r="W36" s="68">
        <v>0.8</v>
      </c>
      <c r="X36" s="103">
        <v>0.4</v>
      </c>
      <c r="Y36" s="93"/>
    </row>
    <row r="37" spans="1:25" x14ac:dyDescent="0.25"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</row>
    <row r="38" spans="1:25" x14ac:dyDescent="0.25"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</row>
    <row r="39" spans="1:25" ht="15.75" x14ac:dyDescent="0.25">
      <c r="A39" s="53" t="s">
        <v>106</v>
      </c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</row>
    <row r="40" spans="1:25" x14ac:dyDescent="0.25">
      <c r="A40" s="17" t="s">
        <v>62</v>
      </c>
      <c r="B40" s="90" t="s">
        <v>0</v>
      </c>
      <c r="C40" s="90" t="s">
        <v>84</v>
      </c>
      <c r="D40" s="90" t="s">
        <v>83</v>
      </c>
      <c r="E40" s="90" t="s">
        <v>82</v>
      </c>
      <c r="F40" s="90" t="s">
        <v>81</v>
      </c>
      <c r="G40" s="90" t="s">
        <v>80</v>
      </c>
      <c r="H40" s="90" t="s">
        <v>79</v>
      </c>
      <c r="I40" s="90" t="s">
        <v>78</v>
      </c>
      <c r="J40" s="90" t="s">
        <v>77</v>
      </c>
      <c r="K40" s="90" t="s">
        <v>76</v>
      </c>
      <c r="L40" s="90" t="s">
        <v>75</v>
      </c>
      <c r="M40" s="90" t="s">
        <v>74</v>
      </c>
      <c r="N40" s="90" t="s">
        <v>73</v>
      </c>
      <c r="O40" s="90" t="s">
        <v>72</v>
      </c>
      <c r="P40" s="90" t="s">
        <v>71</v>
      </c>
      <c r="Q40" s="90" t="s">
        <v>70</v>
      </c>
      <c r="R40" s="90" t="s">
        <v>69</v>
      </c>
      <c r="S40" s="90" t="s">
        <v>68</v>
      </c>
      <c r="T40" s="90" t="s">
        <v>27</v>
      </c>
      <c r="U40" s="90" t="s">
        <v>26</v>
      </c>
      <c r="V40" s="90" t="s">
        <v>114</v>
      </c>
      <c r="W40" s="90" t="s">
        <v>120</v>
      </c>
      <c r="X40" s="106" t="s">
        <v>127</v>
      </c>
      <c r="Y40" s="93"/>
    </row>
    <row r="41" spans="1:25" x14ac:dyDescent="0.25">
      <c r="A41" s="35" t="s">
        <v>30</v>
      </c>
      <c r="B41" s="22">
        <v>2408.8000000000002</v>
      </c>
      <c r="C41" s="22">
        <v>2598.9</v>
      </c>
      <c r="D41" s="22">
        <v>2666.3</v>
      </c>
      <c r="E41" s="22">
        <v>2796.3</v>
      </c>
      <c r="F41" s="22">
        <v>2969.3</v>
      </c>
      <c r="G41" s="22">
        <v>3121.4</v>
      </c>
      <c r="H41" s="22">
        <v>3175</v>
      </c>
      <c r="I41" s="22">
        <v>3449.6</v>
      </c>
      <c r="J41" s="22">
        <v>3791.3</v>
      </c>
      <c r="K41" s="22">
        <v>3482.3</v>
      </c>
      <c r="L41" s="22">
        <v>3537.5</v>
      </c>
      <c r="M41" s="22">
        <v>3826.7</v>
      </c>
      <c r="N41" s="22">
        <v>3905.8</v>
      </c>
      <c r="O41" s="22">
        <v>4009.1</v>
      </c>
      <c r="P41" s="22">
        <v>4024.7</v>
      </c>
      <c r="Q41" s="22">
        <v>4206</v>
      </c>
      <c r="R41" s="22">
        <v>4285.3</v>
      </c>
      <c r="S41" s="22">
        <v>4405.8999999999996</v>
      </c>
      <c r="T41" s="22">
        <v>4606.3</v>
      </c>
      <c r="U41" s="22">
        <v>4786.8</v>
      </c>
      <c r="V41" s="68">
        <v>4705.6000000000004</v>
      </c>
      <c r="W41" s="68">
        <v>5040.8999999999996</v>
      </c>
      <c r="X41" s="68">
        <v>5585.5</v>
      </c>
      <c r="Y41" s="93"/>
    </row>
    <row r="42" spans="1:25" x14ac:dyDescent="0.25">
      <c r="A42" s="35" t="s">
        <v>32</v>
      </c>
      <c r="B42" s="22">
        <v>32.6</v>
      </c>
      <c r="C42" s="22">
        <v>35</v>
      </c>
      <c r="D42" s="22">
        <v>34.4</v>
      </c>
      <c r="E42" s="22">
        <v>28.9</v>
      </c>
      <c r="F42" s="22">
        <v>34.799999999999997</v>
      </c>
      <c r="G42" s="22">
        <v>29.7</v>
      </c>
      <c r="H42" s="22">
        <v>21.8</v>
      </c>
      <c r="I42" s="22">
        <v>31.4</v>
      </c>
      <c r="J42" s="22">
        <v>23.5</v>
      </c>
      <c r="K42" s="22">
        <v>29</v>
      </c>
      <c r="L42" s="22">
        <v>29.1</v>
      </c>
      <c r="M42" s="22">
        <v>21.8</v>
      </c>
      <c r="N42" s="22">
        <v>21.9</v>
      </c>
      <c r="O42" s="22">
        <v>18.2</v>
      </c>
      <c r="P42" s="22">
        <v>21.3</v>
      </c>
      <c r="Q42" s="22">
        <v>14.7</v>
      </c>
      <c r="R42" s="22">
        <v>15.8</v>
      </c>
      <c r="S42" s="22">
        <v>20</v>
      </c>
      <c r="T42" s="22">
        <v>19.7</v>
      </c>
      <c r="U42" s="22">
        <v>22.7</v>
      </c>
      <c r="V42" s="68">
        <v>17.399999999999999</v>
      </c>
      <c r="W42" s="68">
        <v>16.3</v>
      </c>
      <c r="X42" s="68">
        <v>18.8</v>
      </c>
      <c r="Y42" s="93"/>
    </row>
    <row r="43" spans="1:25" x14ac:dyDescent="0.25">
      <c r="A43" s="35" t="s">
        <v>33</v>
      </c>
      <c r="B43" s="22">
        <v>51.4</v>
      </c>
      <c r="C43" s="22">
        <v>47.5</v>
      </c>
      <c r="D43" s="22">
        <v>64</v>
      </c>
      <c r="E43" s="22">
        <v>64.099999999999994</v>
      </c>
      <c r="F43" s="22">
        <v>60.2</v>
      </c>
      <c r="G43" s="22">
        <v>48.5</v>
      </c>
      <c r="H43" s="22">
        <v>52.5</v>
      </c>
      <c r="I43" s="22">
        <v>63</v>
      </c>
      <c r="J43" s="22">
        <v>66.3</v>
      </c>
      <c r="K43" s="22">
        <v>58</v>
      </c>
      <c r="L43" s="22">
        <v>64.400000000000006</v>
      </c>
      <c r="M43" s="22">
        <v>68.099999999999994</v>
      </c>
      <c r="N43" s="22">
        <v>67.7</v>
      </c>
      <c r="O43" s="22">
        <v>71.7</v>
      </c>
      <c r="P43" s="22">
        <v>71</v>
      </c>
      <c r="Q43" s="22">
        <v>69.2</v>
      </c>
      <c r="R43" s="22">
        <v>70.8</v>
      </c>
      <c r="S43" s="22">
        <v>73.5</v>
      </c>
      <c r="T43" s="22">
        <v>107.2</v>
      </c>
      <c r="U43" s="22">
        <v>101.6</v>
      </c>
      <c r="V43" s="68">
        <v>100.3</v>
      </c>
      <c r="W43" s="68">
        <v>107.8</v>
      </c>
      <c r="X43" s="68">
        <v>119.6</v>
      </c>
      <c r="Y43" s="93"/>
    </row>
    <row r="44" spans="1:25" x14ac:dyDescent="0.25">
      <c r="A44" s="35" t="s">
        <v>34</v>
      </c>
      <c r="B44" s="22" t="s">
        <v>117</v>
      </c>
      <c r="C44" s="22" t="s">
        <v>117</v>
      </c>
      <c r="D44" s="22" t="s">
        <v>117</v>
      </c>
      <c r="E44" s="22" t="s">
        <v>117</v>
      </c>
      <c r="F44" s="22" t="s">
        <v>117</v>
      </c>
      <c r="G44" s="22" t="s">
        <v>117</v>
      </c>
      <c r="H44" s="22" t="s">
        <v>117</v>
      </c>
      <c r="I44" s="22" t="s">
        <v>117</v>
      </c>
      <c r="J44" s="22" t="s">
        <v>117</v>
      </c>
      <c r="K44" s="22" t="s">
        <v>117</v>
      </c>
      <c r="L44" s="22" t="s">
        <v>117</v>
      </c>
      <c r="M44" s="22" t="s">
        <v>117</v>
      </c>
      <c r="N44" s="22" t="s">
        <v>117</v>
      </c>
      <c r="O44" s="22" t="s">
        <v>117</v>
      </c>
      <c r="P44" s="22" t="s">
        <v>117</v>
      </c>
      <c r="Q44" s="22" t="s">
        <v>117</v>
      </c>
      <c r="R44" s="22" t="s">
        <v>117</v>
      </c>
      <c r="S44" s="22" t="s">
        <v>117</v>
      </c>
      <c r="T44" s="22" t="s">
        <v>117</v>
      </c>
      <c r="U44" s="22" t="s">
        <v>117</v>
      </c>
      <c r="V44" s="68" t="s">
        <v>117</v>
      </c>
      <c r="W44" s="68" t="s">
        <v>117</v>
      </c>
      <c r="X44" s="68" t="s">
        <v>117</v>
      </c>
      <c r="Y44" s="93"/>
    </row>
    <row r="45" spans="1:25" x14ac:dyDescent="0.25">
      <c r="A45" s="35" t="s">
        <v>35</v>
      </c>
      <c r="B45" s="22">
        <v>37.700000000000003</v>
      </c>
      <c r="C45" s="22">
        <v>49.7</v>
      </c>
      <c r="D45" s="22">
        <v>44.4</v>
      </c>
      <c r="E45" s="22">
        <v>29.6</v>
      </c>
      <c r="F45" s="22">
        <v>34.4</v>
      </c>
      <c r="G45" s="22">
        <v>33.200000000000003</v>
      </c>
      <c r="H45" s="22">
        <v>35</v>
      </c>
      <c r="I45" s="22">
        <v>35.799999999999997</v>
      </c>
      <c r="J45" s="22">
        <v>38.6</v>
      </c>
      <c r="K45" s="22">
        <v>39.9</v>
      </c>
      <c r="L45" s="22">
        <v>41.2</v>
      </c>
      <c r="M45" s="22">
        <v>44.2</v>
      </c>
      <c r="N45" s="22">
        <v>55.6</v>
      </c>
      <c r="O45" s="22">
        <v>43.4</v>
      </c>
      <c r="P45" s="22">
        <v>38</v>
      </c>
      <c r="Q45" s="22">
        <v>57.2</v>
      </c>
      <c r="R45" s="22">
        <v>34.799999999999997</v>
      </c>
      <c r="S45" s="22">
        <v>34.299999999999997</v>
      </c>
      <c r="T45" s="22">
        <v>33.200000000000003</v>
      </c>
      <c r="U45" s="22">
        <v>38.5</v>
      </c>
      <c r="V45" s="68">
        <v>43.4</v>
      </c>
      <c r="W45" s="68">
        <v>36.9</v>
      </c>
      <c r="X45" s="68">
        <v>34.200000000000003</v>
      </c>
      <c r="Y45" s="93"/>
    </row>
    <row r="46" spans="1:25" x14ac:dyDescent="0.25">
      <c r="A46" s="35" t="s">
        <v>36</v>
      </c>
      <c r="B46" s="22" t="s">
        <v>117</v>
      </c>
      <c r="C46" s="22" t="s">
        <v>117</v>
      </c>
      <c r="D46" s="22" t="s">
        <v>117</v>
      </c>
      <c r="E46" s="22" t="s">
        <v>117</v>
      </c>
      <c r="F46" s="22" t="s">
        <v>117</v>
      </c>
      <c r="G46" s="22" t="s">
        <v>117</v>
      </c>
      <c r="H46" s="22" t="s">
        <v>117</v>
      </c>
      <c r="I46" s="22" t="s">
        <v>117</v>
      </c>
      <c r="J46" s="22" t="s">
        <v>117</v>
      </c>
      <c r="K46" s="22" t="s">
        <v>117</v>
      </c>
      <c r="L46" s="22" t="s">
        <v>117</v>
      </c>
      <c r="M46" s="22" t="s">
        <v>117</v>
      </c>
      <c r="N46" s="22" t="s">
        <v>117</v>
      </c>
      <c r="O46" s="22" t="s">
        <v>117</v>
      </c>
      <c r="P46" s="22" t="s">
        <v>117</v>
      </c>
      <c r="Q46" s="22" t="s">
        <v>117</v>
      </c>
      <c r="R46" s="22" t="s">
        <v>117</v>
      </c>
      <c r="S46" s="22" t="s">
        <v>117</v>
      </c>
      <c r="T46" s="22" t="s">
        <v>117</v>
      </c>
      <c r="U46" s="22" t="s">
        <v>117</v>
      </c>
      <c r="V46" s="68" t="s">
        <v>117</v>
      </c>
      <c r="W46" s="68" t="s">
        <v>117</v>
      </c>
      <c r="X46" s="68" t="s">
        <v>117</v>
      </c>
      <c r="Y46" s="93"/>
    </row>
    <row r="47" spans="1:25" x14ac:dyDescent="0.25">
      <c r="A47" s="35" t="s">
        <v>37</v>
      </c>
      <c r="B47" s="22" t="s">
        <v>117</v>
      </c>
      <c r="C47" s="22" t="s">
        <v>117</v>
      </c>
      <c r="D47" s="22" t="s">
        <v>117</v>
      </c>
      <c r="E47" s="22" t="s">
        <v>117</v>
      </c>
      <c r="F47" s="22" t="s">
        <v>117</v>
      </c>
      <c r="G47" s="22" t="s">
        <v>117</v>
      </c>
      <c r="H47" s="22" t="s">
        <v>117</v>
      </c>
      <c r="I47" s="22" t="s">
        <v>117</v>
      </c>
      <c r="J47" s="22" t="s">
        <v>117</v>
      </c>
      <c r="K47" s="22" t="s">
        <v>117</v>
      </c>
      <c r="L47" s="22" t="s">
        <v>117</v>
      </c>
      <c r="M47" s="22" t="s">
        <v>117</v>
      </c>
      <c r="N47" s="22" t="s">
        <v>117</v>
      </c>
      <c r="O47" s="22" t="s">
        <v>117</v>
      </c>
      <c r="P47" s="22" t="s">
        <v>117</v>
      </c>
      <c r="Q47" s="22" t="s">
        <v>117</v>
      </c>
      <c r="R47" s="22" t="s">
        <v>117</v>
      </c>
      <c r="S47" s="22" t="s">
        <v>117</v>
      </c>
      <c r="T47" s="22" t="s">
        <v>117</v>
      </c>
      <c r="U47" s="22" t="s">
        <v>117</v>
      </c>
      <c r="V47" s="68" t="s">
        <v>117</v>
      </c>
      <c r="W47" s="68" t="s">
        <v>117</v>
      </c>
      <c r="X47" s="68" t="s">
        <v>117</v>
      </c>
      <c r="Y47" s="93"/>
    </row>
    <row r="48" spans="1:25" x14ac:dyDescent="0.25">
      <c r="A48" s="35" t="s">
        <v>38</v>
      </c>
      <c r="B48" s="22" t="s">
        <v>117</v>
      </c>
      <c r="C48" s="22" t="s">
        <v>117</v>
      </c>
      <c r="D48" s="22" t="s">
        <v>117</v>
      </c>
      <c r="E48" s="22" t="s">
        <v>117</v>
      </c>
      <c r="F48" s="22" t="s">
        <v>117</v>
      </c>
      <c r="G48" s="22" t="s">
        <v>117</v>
      </c>
      <c r="H48" s="22" t="s">
        <v>117</v>
      </c>
      <c r="I48" s="22" t="s">
        <v>117</v>
      </c>
      <c r="J48" s="22" t="s">
        <v>117</v>
      </c>
      <c r="K48" s="22" t="s">
        <v>117</v>
      </c>
      <c r="L48" s="22" t="s">
        <v>117</v>
      </c>
      <c r="M48" s="22" t="s">
        <v>117</v>
      </c>
      <c r="N48" s="22" t="s">
        <v>117</v>
      </c>
      <c r="O48" s="22" t="s">
        <v>117</v>
      </c>
      <c r="P48" s="22" t="s">
        <v>117</v>
      </c>
      <c r="Q48" s="22" t="s">
        <v>117</v>
      </c>
      <c r="R48" s="22" t="s">
        <v>117</v>
      </c>
      <c r="S48" s="22" t="s">
        <v>117</v>
      </c>
      <c r="T48" s="22" t="s">
        <v>117</v>
      </c>
      <c r="U48" s="22" t="s">
        <v>117</v>
      </c>
      <c r="V48" s="68" t="s">
        <v>117</v>
      </c>
      <c r="W48" s="68" t="s">
        <v>117</v>
      </c>
      <c r="X48" s="68" t="s">
        <v>117</v>
      </c>
      <c r="Y48" s="93"/>
    </row>
    <row r="49" spans="1:25" x14ac:dyDescent="0.25">
      <c r="A49" s="35" t="s">
        <v>39</v>
      </c>
      <c r="B49" s="22" t="s">
        <v>117</v>
      </c>
      <c r="C49" s="22" t="s">
        <v>117</v>
      </c>
      <c r="D49" s="22" t="s">
        <v>117</v>
      </c>
      <c r="E49" s="22" t="s">
        <v>117</v>
      </c>
      <c r="F49" s="22" t="s">
        <v>117</v>
      </c>
      <c r="G49" s="22" t="s">
        <v>117</v>
      </c>
      <c r="H49" s="22" t="s">
        <v>117</v>
      </c>
      <c r="I49" s="22" t="s">
        <v>117</v>
      </c>
      <c r="J49" s="22" t="s">
        <v>117</v>
      </c>
      <c r="K49" s="22" t="s">
        <v>117</v>
      </c>
      <c r="L49" s="22" t="s">
        <v>117</v>
      </c>
      <c r="M49" s="22" t="s">
        <v>117</v>
      </c>
      <c r="N49" s="22" t="s">
        <v>117</v>
      </c>
      <c r="O49" s="22" t="s">
        <v>117</v>
      </c>
      <c r="P49" s="22" t="s">
        <v>117</v>
      </c>
      <c r="Q49" s="22" t="s">
        <v>117</v>
      </c>
      <c r="R49" s="22" t="s">
        <v>117</v>
      </c>
      <c r="S49" s="22" t="s">
        <v>117</v>
      </c>
      <c r="T49" s="22" t="s">
        <v>117</v>
      </c>
      <c r="U49" s="22" t="s">
        <v>117</v>
      </c>
      <c r="V49" s="68" t="s">
        <v>117</v>
      </c>
      <c r="W49" s="68" t="s">
        <v>117</v>
      </c>
      <c r="X49" s="68" t="s">
        <v>117</v>
      </c>
      <c r="Y49" s="93"/>
    </row>
    <row r="50" spans="1:25" x14ac:dyDescent="0.25">
      <c r="A50" s="35" t="s">
        <v>40</v>
      </c>
      <c r="B50" s="22" t="s">
        <v>117</v>
      </c>
      <c r="C50" s="22" t="s">
        <v>117</v>
      </c>
      <c r="D50" s="22" t="s">
        <v>117</v>
      </c>
      <c r="E50" s="22" t="s">
        <v>117</v>
      </c>
      <c r="F50" s="22" t="s">
        <v>117</v>
      </c>
      <c r="G50" s="22" t="s">
        <v>117</v>
      </c>
      <c r="H50" s="22" t="s">
        <v>117</v>
      </c>
      <c r="I50" s="22" t="s">
        <v>117</v>
      </c>
      <c r="J50" s="22" t="s">
        <v>117</v>
      </c>
      <c r="K50" s="22" t="s">
        <v>117</v>
      </c>
      <c r="L50" s="22" t="s">
        <v>117</v>
      </c>
      <c r="M50" s="22" t="s">
        <v>117</v>
      </c>
      <c r="N50" s="22" t="s">
        <v>117</v>
      </c>
      <c r="O50" s="22" t="s">
        <v>117</v>
      </c>
      <c r="P50" s="22" t="s">
        <v>117</v>
      </c>
      <c r="Q50" s="22" t="s">
        <v>117</v>
      </c>
      <c r="R50" s="22" t="s">
        <v>117</v>
      </c>
      <c r="S50" s="22" t="s">
        <v>117</v>
      </c>
      <c r="T50" s="22" t="s">
        <v>117</v>
      </c>
      <c r="U50" s="22" t="s">
        <v>117</v>
      </c>
      <c r="V50" s="68" t="s">
        <v>117</v>
      </c>
      <c r="W50" s="68" t="s">
        <v>117</v>
      </c>
      <c r="X50" s="68" t="s">
        <v>117</v>
      </c>
      <c r="Y50" s="93"/>
    </row>
    <row r="51" spans="1:25" ht="30" x14ac:dyDescent="0.25">
      <c r="A51" s="35" t="s">
        <v>41</v>
      </c>
      <c r="B51" s="22" t="s">
        <v>117</v>
      </c>
      <c r="C51" s="22" t="s">
        <v>117</v>
      </c>
      <c r="D51" s="22" t="s">
        <v>117</v>
      </c>
      <c r="E51" s="22" t="s">
        <v>117</v>
      </c>
      <c r="F51" s="22" t="s">
        <v>117</v>
      </c>
      <c r="G51" s="22" t="s">
        <v>117</v>
      </c>
      <c r="H51" s="22" t="s">
        <v>117</v>
      </c>
      <c r="I51" s="22" t="s">
        <v>117</v>
      </c>
      <c r="J51" s="22" t="s">
        <v>117</v>
      </c>
      <c r="K51" s="22" t="s">
        <v>117</v>
      </c>
      <c r="L51" s="22" t="s">
        <v>117</v>
      </c>
      <c r="M51" s="22" t="s">
        <v>117</v>
      </c>
      <c r="N51" s="22" t="s">
        <v>117</v>
      </c>
      <c r="O51" s="22" t="s">
        <v>117</v>
      </c>
      <c r="P51" s="22" t="s">
        <v>117</v>
      </c>
      <c r="Q51" s="22" t="s">
        <v>117</v>
      </c>
      <c r="R51" s="22" t="s">
        <v>117</v>
      </c>
      <c r="S51" s="22" t="s">
        <v>117</v>
      </c>
      <c r="T51" s="22" t="s">
        <v>117</v>
      </c>
      <c r="U51" s="22" t="s">
        <v>117</v>
      </c>
      <c r="V51" s="68" t="s">
        <v>117</v>
      </c>
      <c r="W51" s="68" t="s">
        <v>117</v>
      </c>
      <c r="X51" s="68" t="s">
        <v>117</v>
      </c>
      <c r="Y51" s="93"/>
    </row>
    <row r="52" spans="1:25" x14ac:dyDescent="0.25">
      <c r="A52" s="35" t="s">
        <v>42</v>
      </c>
      <c r="B52" s="22" t="s">
        <v>117</v>
      </c>
      <c r="C52" s="22" t="s">
        <v>117</v>
      </c>
      <c r="D52" s="22" t="s">
        <v>117</v>
      </c>
      <c r="E52" s="22" t="s">
        <v>117</v>
      </c>
      <c r="F52" s="22" t="s">
        <v>117</v>
      </c>
      <c r="G52" s="22" t="s">
        <v>117</v>
      </c>
      <c r="H52" s="22" t="s">
        <v>117</v>
      </c>
      <c r="I52" s="22" t="s">
        <v>117</v>
      </c>
      <c r="J52" s="22" t="s">
        <v>117</v>
      </c>
      <c r="K52" s="22" t="s">
        <v>117</v>
      </c>
      <c r="L52" s="22" t="s">
        <v>117</v>
      </c>
      <c r="M52" s="22" t="s">
        <v>117</v>
      </c>
      <c r="N52" s="22" t="s">
        <v>117</v>
      </c>
      <c r="O52" s="22" t="s">
        <v>117</v>
      </c>
      <c r="P52" s="22" t="s">
        <v>117</v>
      </c>
      <c r="Q52" s="22" t="s">
        <v>117</v>
      </c>
      <c r="R52" s="22" t="s">
        <v>117</v>
      </c>
      <c r="S52" s="22" t="s">
        <v>117</v>
      </c>
      <c r="T52" s="22" t="s">
        <v>117</v>
      </c>
      <c r="U52" s="22" t="s">
        <v>117</v>
      </c>
      <c r="V52" s="68" t="s">
        <v>117</v>
      </c>
      <c r="W52" s="68" t="s">
        <v>117</v>
      </c>
      <c r="X52" s="68" t="s">
        <v>117</v>
      </c>
      <c r="Y52" s="93"/>
    </row>
    <row r="53" spans="1:25" x14ac:dyDescent="0.25">
      <c r="A53" s="35" t="s">
        <v>43</v>
      </c>
      <c r="B53" s="22" t="s">
        <v>117</v>
      </c>
      <c r="C53" s="22" t="s">
        <v>117</v>
      </c>
      <c r="D53" s="22" t="s">
        <v>117</v>
      </c>
      <c r="E53" s="22" t="s">
        <v>117</v>
      </c>
      <c r="F53" s="22" t="s">
        <v>117</v>
      </c>
      <c r="G53" s="22" t="s">
        <v>117</v>
      </c>
      <c r="H53" s="22" t="s">
        <v>117</v>
      </c>
      <c r="I53" s="22" t="s">
        <v>117</v>
      </c>
      <c r="J53" s="22" t="s">
        <v>117</v>
      </c>
      <c r="K53" s="22" t="s">
        <v>117</v>
      </c>
      <c r="L53" s="22" t="s">
        <v>117</v>
      </c>
      <c r="M53" s="22" t="s">
        <v>117</v>
      </c>
      <c r="N53" s="22" t="s">
        <v>117</v>
      </c>
      <c r="O53" s="22" t="s">
        <v>117</v>
      </c>
      <c r="P53" s="22" t="s">
        <v>117</v>
      </c>
      <c r="Q53" s="22" t="s">
        <v>117</v>
      </c>
      <c r="R53" s="22" t="s">
        <v>117</v>
      </c>
      <c r="S53" s="22" t="s">
        <v>117</v>
      </c>
      <c r="T53" s="22" t="s">
        <v>117</v>
      </c>
      <c r="U53" s="22" t="s">
        <v>117</v>
      </c>
      <c r="V53" s="68" t="s">
        <v>117</v>
      </c>
      <c r="W53" s="68" t="s">
        <v>117</v>
      </c>
      <c r="X53" s="68" t="s">
        <v>117</v>
      </c>
      <c r="Y53" s="93"/>
    </row>
    <row r="54" spans="1:25" x14ac:dyDescent="0.25">
      <c r="A54" s="35" t="s">
        <v>44</v>
      </c>
      <c r="B54" s="22" t="s">
        <v>117</v>
      </c>
      <c r="C54" s="22" t="s">
        <v>117</v>
      </c>
      <c r="D54" s="22" t="s">
        <v>117</v>
      </c>
      <c r="E54" s="22" t="s">
        <v>117</v>
      </c>
      <c r="F54" s="22" t="s">
        <v>117</v>
      </c>
      <c r="G54" s="22" t="s">
        <v>117</v>
      </c>
      <c r="H54" s="22" t="s">
        <v>117</v>
      </c>
      <c r="I54" s="22" t="s">
        <v>117</v>
      </c>
      <c r="J54" s="22" t="s">
        <v>117</v>
      </c>
      <c r="K54" s="22" t="s">
        <v>117</v>
      </c>
      <c r="L54" s="22" t="s">
        <v>117</v>
      </c>
      <c r="M54" s="22" t="s">
        <v>117</v>
      </c>
      <c r="N54" s="22" t="s">
        <v>117</v>
      </c>
      <c r="O54" s="22" t="s">
        <v>117</v>
      </c>
      <c r="P54" s="22" t="s">
        <v>117</v>
      </c>
      <c r="Q54" s="22" t="s">
        <v>117</v>
      </c>
      <c r="R54" s="22" t="s">
        <v>117</v>
      </c>
      <c r="S54" s="22" t="s">
        <v>117</v>
      </c>
      <c r="T54" s="22" t="s">
        <v>117</v>
      </c>
      <c r="U54" s="22" t="s">
        <v>117</v>
      </c>
      <c r="V54" s="68" t="s">
        <v>117</v>
      </c>
      <c r="W54" s="68" t="s">
        <v>117</v>
      </c>
      <c r="X54" s="68" t="s">
        <v>117</v>
      </c>
      <c r="Y54" s="93"/>
    </row>
    <row r="55" spans="1:25" ht="30" x14ac:dyDescent="0.25">
      <c r="A55" s="35" t="s">
        <v>45</v>
      </c>
      <c r="B55" s="22" t="s">
        <v>117</v>
      </c>
      <c r="C55" s="22" t="s">
        <v>117</v>
      </c>
      <c r="D55" s="22" t="s">
        <v>117</v>
      </c>
      <c r="E55" s="22" t="s">
        <v>117</v>
      </c>
      <c r="F55" s="22" t="s">
        <v>117</v>
      </c>
      <c r="G55" s="22" t="s">
        <v>117</v>
      </c>
      <c r="H55" s="22" t="s">
        <v>117</v>
      </c>
      <c r="I55" s="22" t="s">
        <v>117</v>
      </c>
      <c r="J55" s="22" t="s">
        <v>117</v>
      </c>
      <c r="K55" s="22" t="s">
        <v>117</v>
      </c>
      <c r="L55" s="22" t="s">
        <v>117</v>
      </c>
      <c r="M55" s="22" t="s">
        <v>117</v>
      </c>
      <c r="N55" s="22" t="s">
        <v>117</v>
      </c>
      <c r="O55" s="22" t="s">
        <v>117</v>
      </c>
      <c r="P55" s="22" t="s">
        <v>117</v>
      </c>
      <c r="Q55" s="22" t="s">
        <v>117</v>
      </c>
      <c r="R55" s="22" t="s">
        <v>117</v>
      </c>
      <c r="S55" s="22" t="s">
        <v>117</v>
      </c>
      <c r="T55" s="22" t="s">
        <v>117</v>
      </c>
      <c r="U55" s="22" t="s">
        <v>117</v>
      </c>
      <c r="V55" s="68" t="s">
        <v>117</v>
      </c>
      <c r="W55" s="68" t="s">
        <v>117</v>
      </c>
      <c r="X55" s="68" t="s">
        <v>117</v>
      </c>
      <c r="Y55" s="93"/>
    </row>
    <row r="56" spans="1:25" x14ac:dyDescent="0.25">
      <c r="A56" s="35" t="s">
        <v>46</v>
      </c>
      <c r="B56" s="22" t="s">
        <v>117</v>
      </c>
      <c r="C56" s="22" t="s">
        <v>117</v>
      </c>
      <c r="D56" s="22" t="s">
        <v>117</v>
      </c>
      <c r="E56" s="22" t="s">
        <v>117</v>
      </c>
      <c r="F56" s="22" t="s">
        <v>117</v>
      </c>
      <c r="G56" s="22" t="s">
        <v>117</v>
      </c>
      <c r="H56" s="22" t="s">
        <v>117</v>
      </c>
      <c r="I56" s="22" t="s">
        <v>117</v>
      </c>
      <c r="J56" s="22" t="s">
        <v>117</v>
      </c>
      <c r="K56" s="22" t="s">
        <v>117</v>
      </c>
      <c r="L56" s="22" t="s">
        <v>117</v>
      </c>
      <c r="M56" s="22" t="s">
        <v>117</v>
      </c>
      <c r="N56" s="22" t="s">
        <v>117</v>
      </c>
      <c r="O56" s="22" t="s">
        <v>117</v>
      </c>
      <c r="P56" s="22" t="s">
        <v>117</v>
      </c>
      <c r="Q56" s="22" t="s">
        <v>117</v>
      </c>
      <c r="R56" s="22" t="s">
        <v>117</v>
      </c>
      <c r="S56" s="22" t="s">
        <v>117</v>
      </c>
      <c r="T56" s="22" t="s">
        <v>117</v>
      </c>
      <c r="U56" s="22" t="s">
        <v>117</v>
      </c>
      <c r="V56" s="68" t="s">
        <v>117</v>
      </c>
      <c r="W56" s="68" t="s">
        <v>117</v>
      </c>
      <c r="X56" s="68" t="s">
        <v>117</v>
      </c>
      <c r="Y56" s="93"/>
    </row>
    <row r="57" spans="1:25" x14ac:dyDescent="0.25">
      <c r="A57" s="35" t="s">
        <v>47</v>
      </c>
      <c r="B57" s="22">
        <v>171</v>
      </c>
      <c r="C57" s="22">
        <v>171.1</v>
      </c>
      <c r="D57" s="22">
        <v>180.6</v>
      </c>
      <c r="E57" s="22">
        <v>223.5</v>
      </c>
      <c r="F57" s="22">
        <v>228.4</v>
      </c>
      <c r="G57" s="22">
        <v>245.9</v>
      </c>
      <c r="H57" s="22">
        <v>250.5</v>
      </c>
      <c r="I57" s="22">
        <v>291.7</v>
      </c>
      <c r="J57" s="22">
        <v>339.4</v>
      </c>
      <c r="K57" s="22">
        <v>298.10000000000002</v>
      </c>
      <c r="L57" s="22">
        <v>285.60000000000002</v>
      </c>
      <c r="M57" s="22">
        <v>305.7</v>
      </c>
      <c r="N57" s="22">
        <v>312.2</v>
      </c>
      <c r="O57" s="22">
        <v>334.4</v>
      </c>
      <c r="P57" s="22">
        <v>345.7</v>
      </c>
      <c r="Q57" s="22">
        <v>337.2</v>
      </c>
      <c r="R57" s="22">
        <v>359.3</v>
      </c>
      <c r="S57" s="22">
        <v>394.4</v>
      </c>
      <c r="T57" s="22">
        <v>432</v>
      </c>
      <c r="U57" s="22">
        <v>438.1</v>
      </c>
      <c r="V57" s="68">
        <v>456.3</v>
      </c>
      <c r="W57" s="68">
        <v>463.2</v>
      </c>
      <c r="X57" s="68">
        <v>500.1</v>
      </c>
      <c r="Y57" s="93"/>
    </row>
    <row r="58" spans="1:25" ht="30" x14ac:dyDescent="0.25">
      <c r="A58" s="35" t="s">
        <v>48</v>
      </c>
      <c r="B58" s="22">
        <v>219.3</v>
      </c>
      <c r="C58" s="22">
        <v>236</v>
      </c>
      <c r="D58" s="22">
        <v>257.8</v>
      </c>
      <c r="E58" s="22">
        <v>258.3</v>
      </c>
      <c r="F58" s="22">
        <v>276.7</v>
      </c>
      <c r="G58" s="22">
        <v>273.5</v>
      </c>
      <c r="H58" s="22">
        <v>300.39999999999998</v>
      </c>
      <c r="I58" s="22">
        <v>250.8</v>
      </c>
      <c r="J58" s="22">
        <v>284.10000000000002</v>
      </c>
      <c r="K58" s="22">
        <v>265.8</v>
      </c>
      <c r="L58" s="22">
        <v>290.5</v>
      </c>
      <c r="M58" s="22">
        <v>303.3</v>
      </c>
      <c r="N58" s="22">
        <v>309.10000000000002</v>
      </c>
      <c r="O58" s="22">
        <v>311</v>
      </c>
      <c r="P58" s="22">
        <v>314.2</v>
      </c>
      <c r="Q58" s="22">
        <v>323.60000000000002</v>
      </c>
      <c r="R58" s="22">
        <v>333</v>
      </c>
      <c r="S58" s="22">
        <v>325.7</v>
      </c>
      <c r="T58" s="22">
        <v>330.2</v>
      </c>
      <c r="U58" s="22">
        <v>338.3</v>
      </c>
      <c r="V58" s="68">
        <v>354.8</v>
      </c>
      <c r="W58" s="68">
        <v>354.3</v>
      </c>
      <c r="X58" s="68">
        <v>388</v>
      </c>
      <c r="Y58" s="93"/>
    </row>
    <row r="59" spans="1:25" x14ac:dyDescent="0.25">
      <c r="A59" s="35" t="s">
        <v>49</v>
      </c>
      <c r="B59" s="22">
        <v>111.6</v>
      </c>
      <c r="C59" s="22">
        <v>119.1</v>
      </c>
      <c r="D59" s="22">
        <v>124.1</v>
      </c>
      <c r="E59" s="22">
        <v>125</v>
      </c>
      <c r="F59" s="22">
        <v>134.4</v>
      </c>
      <c r="G59" s="22">
        <v>141.9</v>
      </c>
      <c r="H59" s="22">
        <v>134.4</v>
      </c>
      <c r="I59" s="22">
        <v>139.19999999999999</v>
      </c>
      <c r="J59" s="22">
        <v>158.80000000000001</v>
      </c>
      <c r="K59" s="22">
        <v>154.19999999999999</v>
      </c>
      <c r="L59" s="22">
        <v>156.9</v>
      </c>
      <c r="M59" s="22">
        <v>157</v>
      </c>
      <c r="N59" s="22">
        <v>166.9</v>
      </c>
      <c r="O59" s="22">
        <v>180</v>
      </c>
      <c r="P59" s="22">
        <v>180.5</v>
      </c>
      <c r="Q59" s="22">
        <v>167.3</v>
      </c>
      <c r="R59" s="22">
        <v>166.6</v>
      </c>
      <c r="S59" s="22">
        <v>181.8</v>
      </c>
      <c r="T59" s="22">
        <v>175.7</v>
      </c>
      <c r="U59" s="22">
        <v>183.7</v>
      </c>
      <c r="V59" s="68">
        <v>182.3</v>
      </c>
      <c r="W59" s="68">
        <v>183.1</v>
      </c>
      <c r="X59" s="68">
        <v>217.2</v>
      </c>
      <c r="Y59" s="93"/>
    </row>
    <row r="60" spans="1:25" x14ac:dyDescent="0.25">
      <c r="A60" s="35" t="s">
        <v>50</v>
      </c>
      <c r="B60" s="22">
        <v>28</v>
      </c>
      <c r="C60" s="22">
        <v>36.5</v>
      </c>
      <c r="D60" s="22">
        <v>37.200000000000003</v>
      </c>
      <c r="E60" s="22">
        <v>37.4</v>
      </c>
      <c r="F60" s="22">
        <v>45.8</v>
      </c>
      <c r="G60" s="22">
        <v>48.4</v>
      </c>
      <c r="H60" s="22">
        <v>50.9</v>
      </c>
      <c r="I60" s="22">
        <v>54.1</v>
      </c>
      <c r="J60" s="22">
        <v>54.8</v>
      </c>
      <c r="K60" s="22">
        <v>57.7</v>
      </c>
      <c r="L60" s="22">
        <v>61.8</v>
      </c>
      <c r="M60" s="22">
        <v>62.7</v>
      </c>
      <c r="N60" s="22">
        <v>66.2</v>
      </c>
      <c r="O60" s="22">
        <v>56.2</v>
      </c>
      <c r="P60" s="22">
        <v>71.400000000000006</v>
      </c>
      <c r="Q60" s="22">
        <v>64.3</v>
      </c>
      <c r="R60" s="22">
        <v>74</v>
      </c>
      <c r="S60" s="22">
        <v>78.900000000000006</v>
      </c>
      <c r="T60" s="22">
        <v>78.5</v>
      </c>
      <c r="U60" s="22">
        <v>94.5</v>
      </c>
      <c r="V60" s="68">
        <v>57.1</v>
      </c>
      <c r="W60" s="68">
        <v>68.900000000000006</v>
      </c>
      <c r="X60" s="68">
        <v>82.5</v>
      </c>
      <c r="Y60" s="93"/>
    </row>
    <row r="61" spans="1:25" x14ac:dyDescent="0.25">
      <c r="A61" s="35" t="s">
        <v>51</v>
      </c>
      <c r="B61" s="22">
        <v>122.3</v>
      </c>
      <c r="C61" s="22">
        <v>135.9</v>
      </c>
      <c r="D61" s="22">
        <v>137.19999999999999</v>
      </c>
      <c r="E61" s="22">
        <v>139.30000000000001</v>
      </c>
      <c r="F61" s="22">
        <v>134.19999999999999</v>
      </c>
      <c r="G61" s="22">
        <v>133.30000000000001</v>
      </c>
      <c r="H61" s="22">
        <v>133.19999999999999</v>
      </c>
      <c r="I61" s="22">
        <v>159.69999999999999</v>
      </c>
      <c r="J61" s="22">
        <v>129</v>
      </c>
      <c r="K61" s="22">
        <v>128.69999999999999</v>
      </c>
      <c r="L61" s="22">
        <v>144.4</v>
      </c>
      <c r="M61" s="22">
        <v>143.5</v>
      </c>
      <c r="N61" s="22">
        <v>140.69999999999999</v>
      </c>
      <c r="O61" s="22">
        <v>146.4</v>
      </c>
      <c r="P61" s="22">
        <v>147.1</v>
      </c>
      <c r="Q61" s="22">
        <v>146.5</v>
      </c>
      <c r="R61" s="22">
        <v>141.5</v>
      </c>
      <c r="S61" s="22">
        <v>152.6</v>
      </c>
      <c r="T61" s="22">
        <v>148.5</v>
      </c>
      <c r="U61" s="22">
        <v>157.4</v>
      </c>
      <c r="V61" s="68">
        <v>155.4</v>
      </c>
      <c r="W61" s="68">
        <v>157</v>
      </c>
      <c r="X61" s="68">
        <v>158.6</v>
      </c>
      <c r="Y61" s="93"/>
    </row>
    <row r="62" spans="1:25" x14ac:dyDescent="0.25">
      <c r="A62" s="35" t="s">
        <v>52</v>
      </c>
      <c r="B62" s="22">
        <v>68.3</v>
      </c>
      <c r="C62" s="22">
        <v>71.3</v>
      </c>
      <c r="D62" s="22">
        <v>66.7</v>
      </c>
      <c r="E62" s="22">
        <v>65.400000000000006</v>
      </c>
      <c r="F62" s="22">
        <v>66.8</v>
      </c>
      <c r="G62" s="22">
        <v>71.3</v>
      </c>
      <c r="H62" s="22">
        <v>76.3</v>
      </c>
      <c r="I62" s="22">
        <v>83.1</v>
      </c>
      <c r="J62" s="22">
        <v>74.7</v>
      </c>
      <c r="K62" s="22">
        <v>83.4</v>
      </c>
      <c r="L62" s="22">
        <v>82.2</v>
      </c>
      <c r="M62" s="22">
        <v>88</v>
      </c>
      <c r="N62" s="22">
        <v>85.5</v>
      </c>
      <c r="O62" s="22">
        <v>88.6</v>
      </c>
      <c r="P62" s="22">
        <v>127.2</v>
      </c>
      <c r="Q62" s="22">
        <v>122.8</v>
      </c>
      <c r="R62" s="22">
        <v>132.80000000000001</v>
      </c>
      <c r="S62" s="22">
        <v>137.9</v>
      </c>
      <c r="T62" s="22">
        <v>164.1</v>
      </c>
      <c r="U62" s="22">
        <v>174.1</v>
      </c>
      <c r="V62" s="68">
        <v>162.5</v>
      </c>
      <c r="W62" s="68">
        <v>185.5</v>
      </c>
      <c r="X62" s="68">
        <v>195.9</v>
      </c>
      <c r="Y62" s="93"/>
    </row>
    <row r="63" spans="1:25" x14ac:dyDescent="0.25">
      <c r="A63" s="35" t="s">
        <v>53</v>
      </c>
      <c r="B63" s="22" t="s">
        <v>117</v>
      </c>
      <c r="C63" s="22" t="s">
        <v>117</v>
      </c>
      <c r="D63" s="22" t="s">
        <v>117</v>
      </c>
      <c r="E63" s="22" t="s">
        <v>117</v>
      </c>
      <c r="F63" s="22" t="s">
        <v>117</v>
      </c>
      <c r="G63" s="22" t="s">
        <v>117</v>
      </c>
      <c r="H63" s="22" t="s">
        <v>117</v>
      </c>
      <c r="I63" s="22" t="s">
        <v>117</v>
      </c>
      <c r="J63" s="22" t="s">
        <v>117</v>
      </c>
      <c r="K63" s="22" t="s">
        <v>117</v>
      </c>
      <c r="L63" s="22" t="s">
        <v>117</v>
      </c>
      <c r="M63" s="22" t="s">
        <v>117</v>
      </c>
      <c r="N63" s="22" t="s">
        <v>117</v>
      </c>
      <c r="O63" s="22" t="s">
        <v>117</v>
      </c>
      <c r="P63" s="22" t="s">
        <v>117</v>
      </c>
      <c r="Q63" s="22" t="s">
        <v>117</v>
      </c>
      <c r="R63" s="22" t="s">
        <v>117</v>
      </c>
      <c r="S63" s="22" t="s">
        <v>117</v>
      </c>
      <c r="T63" s="22" t="s">
        <v>117</v>
      </c>
      <c r="U63" s="22" t="s">
        <v>117</v>
      </c>
      <c r="V63" s="68" t="s">
        <v>117</v>
      </c>
      <c r="W63" s="68" t="s">
        <v>117</v>
      </c>
      <c r="X63" s="68" t="s">
        <v>117</v>
      </c>
      <c r="Y63" s="93"/>
    </row>
    <row r="64" spans="1:25" x14ac:dyDescent="0.25">
      <c r="A64" s="35" t="s">
        <v>54</v>
      </c>
      <c r="B64" s="22">
        <v>232.7</v>
      </c>
      <c r="C64" s="22">
        <v>245.6</v>
      </c>
      <c r="D64" s="22">
        <v>257.3</v>
      </c>
      <c r="E64" s="22">
        <v>269.89999999999998</v>
      </c>
      <c r="F64" s="22">
        <v>287.7</v>
      </c>
      <c r="G64" s="22">
        <v>294</v>
      </c>
      <c r="H64" s="22">
        <v>304.3</v>
      </c>
      <c r="I64" s="22">
        <v>323.5</v>
      </c>
      <c r="J64" s="22">
        <v>353.4</v>
      </c>
      <c r="K64" s="22">
        <v>356.9</v>
      </c>
      <c r="L64" s="22">
        <v>366.3</v>
      </c>
      <c r="M64" s="22">
        <v>404.5</v>
      </c>
      <c r="N64" s="22">
        <v>418</v>
      </c>
      <c r="O64" s="22">
        <v>447</v>
      </c>
      <c r="P64" s="22">
        <v>464.3</v>
      </c>
      <c r="Q64" s="22">
        <v>498.3</v>
      </c>
      <c r="R64" s="22">
        <v>538</v>
      </c>
      <c r="S64" s="22">
        <v>555.5</v>
      </c>
      <c r="T64" s="22">
        <v>533.70000000000005</v>
      </c>
      <c r="U64" s="22">
        <v>550.5</v>
      </c>
      <c r="V64" s="68">
        <v>518.70000000000005</v>
      </c>
      <c r="W64" s="68">
        <v>540.6</v>
      </c>
      <c r="X64" s="68">
        <v>642.70000000000005</v>
      </c>
      <c r="Y64" s="93"/>
    </row>
    <row r="65" spans="1:25" ht="30" x14ac:dyDescent="0.25">
      <c r="A65" s="35" t="s">
        <v>55</v>
      </c>
      <c r="B65" s="22" t="s">
        <v>117</v>
      </c>
      <c r="C65" s="22" t="s">
        <v>117</v>
      </c>
      <c r="D65" s="22" t="s">
        <v>117</v>
      </c>
      <c r="E65" s="22" t="s">
        <v>117</v>
      </c>
      <c r="F65" s="22" t="s">
        <v>117</v>
      </c>
      <c r="G65" s="22" t="s">
        <v>117</v>
      </c>
      <c r="H65" s="22" t="s">
        <v>117</v>
      </c>
      <c r="I65" s="22" t="s">
        <v>117</v>
      </c>
      <c r="J65" s="22" t="s">
        <v>117</v>
      </c>
      <c r="K65" s="22" t="s">
        <v>117</v>
      </c>
      <c r="L65" s="22" t="s">
        <v>117</v>
      </c>
      <c r="M65" s="22" t="s">
        <v>117</v>
      </c>
      <c r="N65" s="22" t="s">
        <v>117</v>
      </c>
      <c r="O65" s="22" t="s">
        <v>117</v>
      </c>
      <c r="P65" s="22" t="s">
        <v>117</v>
      </c>
      <c r="Q65" s="22" t="s">
        <v>117</v>
      </c>
      <c r="R65" s="22" t="s">
        <v>117</v>
      </c>
      <c r="S65" s="22" t="s">
        <v>117</v>
      </c>
      <c r="T65" s="22" t="s">
        <v>117</v>
      </c>
      <c r="U65" s="22" t="s">
        <v>117</v>
      </c>
      <c r="V65" s="68" t="s">
        <v>117</v>
      </c>
      <c r="W65" s="68" t="s">
        <v>117</v>
      </c>
      <c r="X65" s="68" t="s">
        <v>117</v>
      </c>
      <c r="Y65" s="93"/>
    </row>
    <row r="66" spans="1:25" x14ac:dyDescent="0.25">
      <c r="A66" s="35" t="s">
        <v>56</v>
      </c>
      <c r="B66" s="22" t="s">
        <v>117</v>
      </c>
      <c r="C66" s="22" t="s">
        <v>117</v>
      </c>
      <c r="D66" s="22" t="s">
        <v>117</v>
      </c>
      <c r="E66" s="22" t="s">
        <v>117</v>
      </c>
      <c r="F66" s="22" t="s">
        <v>117</v>
      </c>
      <c r="G66" s="22" t="s">
        <v>117</v>
      </c>
      <c r="H66" s="22" t="s">
        <v>117</v>
      </c>
      <c r="I66" s="22" t="s">
        <v>117</v>
      </c>
      <c r="J66" s="22" t="s">
        <v>117</v>
      </c>
      <c r="K66" s="22" t="s">
        <v>117</v>
      </c>
      <c r="L66" s="22" t="s">
        <v>117</v>
      </c>
      <c r="M66" s="22" t="s">
        <v>117</v>
      </c>
      <c r="N66" s="22" t="s">
        <v>117</v>
      </c>
      <c r="O66" s="22" t="s">
        <v>117</v>
      </c>
      <c r="P66" s="22" t="s">
        <v>117</v>
      </c>
      <c r="Q66" s="22" t="s">
        <v>117</v>
      </c>
      <c r="R66" s="22" t="s">
        <v>117</v>
      </c>
      <c r="S66" s="22" t="s">
        <v>117</v>
      </c>
      <c r="T66" s="22" t="s">
        <v>117</v>
      </c>
      <c r="U66" s="22" t="s">
        <v>117</v>
      </c>
      <c r="V66" s="68" t="s">
        <v>117</v>
      </c>
      <c r="W66" s="68" t="s">
        <v>117</v>
      </c>
      <c r="X66" s="68" t="s">
        <v>117</v>
      </c>
      <c r="Y66" s="93"/>
    </row>
    <row r="67" spans="1:25" ht="30" x14ac:dyDescent="0.25">
      <c r="A67" s="35" t="s">
        <v>57</v>
      </c>
      <c r="B67" s="22">
        <v>188.4</v>
      </c>
      <c r="C67" s="22">
        <v>201.1</v>
      </c>
      <c r="D67" s="22">
        <v>219.1</v>
      </c>
      <c r="E67" s="22">
        <v>233.8</v>
      </c>
      <c r="F67" s="22">
        <v>246.6</v>
      </c>
      <c r="G67" s="22">
        <v>254.1</v>
      </c>
      <c r="H67" s="22">
        <v>242.8</v>
      </c>
      <c r="I67" s="22">
        <v>290.39999999999998</v>
      </c>
      <c r="J67" s="22">
        <v>302.89999999999998</v>
      </c>
      <c r="K67" s="22">
        <v>297.3</v>
      </c>
      <c r="L67" s="22">
        <v>316.60000000000002</v>
      </c>
      <c r="M67" s="22">
        <v>373.4</v>
      </c>
      <c r="N67" s="22">
        <v>308</v>
      </c>
      <c r="O67" s="22">
        <v>302.3</v>
      </c>
      <c r="P67" s="22">
        <v>317.7</v>
      </c>
      <c r="Q67" s="22">
        <v>259.10000000000002</v>
      </c>
      <c r="R67" s="22">
        <v>250.7</v>
      </c>
      <c r="S67" s="22">
        <v>263.8</v>
      </c>
      <c r="T67" s="22">
        <v>269.10000000000002</v>
      </c>
      <c r="U67" s="22">
        <v>231.9</v>
      </c>
      <c r="V67" s="68">
        <v>238.3</v>
      </c>
      <c r="W67" s="68">
        <v>257.2</v>
      </c>
      <c r="X67" s="68">
        <v>266.39999999999998</v>
      </c>
      <c r="Y67" s="93"/>
    </row>
    <row r="68" spans="1:25" x14ac:dyDescent="0.25">
      <c r="A68" s="35" t="s">
        <v>58</v>
      </c>
      <c r="B68" s="22">
        <v>206.8</v>
      </c>
      <c r="C68" s="22">
        <v>225.3</v>
      </c>
      <c r="D68" s="22">
        <v>241.4</v>
      </c>
      <c r="E68" s="22">
        <v>251.7</v>
      </c>
      <c r="F68" s="22">
        <v>270.2</v>
      </c>
      <c r="G68" s="22">
        <v>283.2</v>
      </c>
      <c r="H68" s="22">
        <v>287.10000000000002</v>
      </c>
      <c r="I68" s="22">
        <v>301.8</v>
      </c>
      <c r="J68" s="22">
        <v>312.89999999999998</v>
      </c>
      <c r="K68" s="22">
        <v>329.6</v>
      </c>
      <c r="L68" s="22">
        <v>258</v>
      </c>
      <c r="M68" s="22">
        <v>265.8</v>
      </c>
      <c r="N68" s="22">
        <v>383.5</v>
      </c>
      <c r="O68" s="22">
        <v>370.5</v>
      </c>
      <c r="P68" s="22">
        <v>362</v>
      </c>
      <c r="Q68" s="22">
        <v>329.8</v>
      </c>
      <c r="R68" s="22">
        <v>357</v>
      </c>
      <c r="S68" s="22">
        <v>345.6</v>
      </c>
      <c r="T68" s="22">
        <v>338</v>
      </c>
      <c r="U68" s="22">
        <v>347.3</v>
      </c>
      <c r="V68" s="68">
        <v>354.6</v>
      </c>
      <c r="W68" s="68">
        <v>372.4</v>
      </c>
      <c r="X68" s="68">
        <v>386.7</v>
      </c>
      <c r="Y68" s="93"/>
    </row>
    <row r="69" spans="1:25" x14ac:dyDescent="0.25">
      <c r="A69" s="35" t="s">
        <v>59</v>
      </c>
      <c r="B69" s="22">
        <v>337.4</v>
      </c>
      <c r="C69" s="22">
        <v>361.7</v>
      </c>
      <c r="D69" s="22">
        <v>359</v>
      </c>
      <c r="E69" s="22">
        <v>377</v>
      </c>
      <c r="F69" s="22">
        <v>382.1</v>
      </c>
      <c r="G69" s="22">
        <v>412.5</v>
      </c>
      <c r="H69" s="22">
        <v>429</v>
      </c>
      <c r="I69" s="22">
        <v>455.9</v>
      </c>
      <c r="J69" s="22">
        <v>508.7</v>
      </c>
      <c r="K69" s="22">
        <v>501.6</v>
      </c>
      <c r="L69" s="22">
        <v>472.3</v>
      </c>
      <c r="M69" s="22">
        <v>506.4</v>
      </c>
      <c r="N69" s="22">
        <v>549.6</v>
      </c>
      <c r="O69" s="22">
        <v>572.5</v>
      </c>
      <c r="P69" s="22">
        <v>580.29999999999995</v>
      </c>
      <c r="Q69" s="22">
        <v>682.5</v>
      </c>
      <c r="R69" s="22">
        <v>701</v>
      </c>
      <c r="S69" s="22">
        <v>700.5</v>
      </c>
      <c r="T69" s="22">
        <v>727.5</v>
      </c>
      <c r="U69" s="22">
        <v>738.9</v>
      </c>
      <c r="V69" s="68">
        <v>751.4</v>
      </c>
      <c r="W69" s="68">
        <v>805</v>
      </c>
      <c r="X69" s="68">
        <v>835.9</v>
      </c>
      <c r="Y69" s="93"/>
    </row>
    <row r="70" spans="1:25" ht="30" x14ac:dyDescent="0.25">
      <c r="A70" s="35" t="s">
        <v>60</v>
      </c>
      <c r="B70" s="22">
        <v>71.400000000000006</v>
      </c>
      <c r="C70" s="22">
        <v>82</v>
      </c>
      <c r="D70" s="22">
        <v>80.599999999999994</v>
      </c>
      <c r="E70" s="22">
        <v>87.5</v>
      </c>
      <c r="F70" s="22">
        <v>94.5</v>
      </c>
      <c r="G70" s="22">
        <v>100</v>
      </c>
      <c r="H70" s="22">
        <v>100.5</v>
      </c>
      <c r="I70" s="22">
        <v>105</v>
      </c>
      <c r="J70" s="22">
        <v>111.3</v>
      </c>
      <c r="K70" s="22">
        <v>115.4</v>
      </c>
      <c r="L70" s="22">
        <v>119</v>
      </c>
      <c r="M70" s="22">
        <v>120.8</v>
      </c>
      <c r="N70" s="22">
        <v>118.8</v>
      </c>
      <c r="O70" s="22">
        <v>115.4</v>
      </c>
      <c r="P70" s="22">
        <v>108.9</v>
      </c>
      <c r="Q70" s="22">
        <v>121.7</v>
      </c>
      <c r="R70" s="22">
        <v>121.7</v>
      </c>
      <c r="S70" s="22">
        <v>127.2</v>
      </c>
      <c r="T70" s="22">
        <v>130.80000000000001</v>
      </c>
      <c r="U70" s="22">
        <v>129.80000000000001</v>
      </c>
      <c r="V70" s="68">
        <v>127.8</v>
      </c>
      <c r="W70" s="68">
        <v>136.69999999999999</v>
      </c>
      <c r="X70" s="68">
        <v>145.1</v>
      </c>
      <c r="Y70" s="93"/>
    </row>
    <row r="71" spans="1:25" x14ac:dyDescent="0.25">
      <c r="A71" s="43" t="s">
        <v>61</v>
      </c>
      <c r="B71" s="22">
        <v>1.8</v>
      </c>
      <c r="C71" s="22">
        <v>1.8</v>
      </c>
      <c r="D71" s="22">
        <v>2.1</v>
      </c>
      <c r="E71" s="22">
        <v>2.7</v>
      </c>
      <c r="F71" s="22">
        <v>4.4000000000000004</v>
      </c>
      <c r="G71" s="22">
        <v>5</v>
      </c>
      <c r="H71" s="22">
        <v>5.3</v>
      </c>
      <c r="I71" s="22">
        <v>5.9</v>
      </c>
      <c r="J71" s="22">
        <v>6.6</v>
      </c>
      <c r="K71" s="22">
        <v>7.1</v>
      </c>
      <c r="L71" s="22">
        <v>8</v>
      </c>
      <c r="M71" s="22">
        <v>7.6</v>
      </c>
      <c r="N71" s="22">
        <v>10.3</v>
      </c>
      <c r="O71" s="22">
        <v>10.8</v>
      </c>
      <c r="P71" s="22">
        <v>10.199999999999999</v>
      </c>
      <c r="Q71" s="22">
        <v>10.5</v>
      </c>
      <c r="R71" s="22">
        <v>8.5</v>
      </c>
      <c r="S71" s="22">
        <v>8.6</v>
      </c>
      <c r="T71" s="22">
        <v>10.199999999999999</v>
      </c>
      <c r="U71" s="22">
        <v>9.1</v>
      </c>
      <c r="V71" s="68">
        <v>10.5</v>
      </c>
      <c r="W71" s="68">
        <v>10.199999999999999</v>
      </c>
      <c r="X71" s="68">
        <v>8.8000000000000007</v>
      </c>
      <c r="Y71" s="93"/>
    </row>
    <row r="72" spans="1:25" x14ac:dyDescent="0.25"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</row>
    <row r="73" spans="1:25" ht="15.75" x14ac:dyDescent="0.25">
      <c r="A73" s="53" t="s">
        <v>107</v>
      </c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</row>
    <row r="74" spans="1:25" x14ac:dyDescent="0.25">
      <c r="A74" s="17" t="s">
        <v>62</v>
      </c>
      <c r="B74" s="90" t="s">
        <v>0</v>
      </c>
      <c r="C74" s="90" t="s">
        <v>84</v>
      </c>
      <c r="D74" s="90" t="s">
        <v>83</v>
      </c>
      <c r="E74" s="90" t="s">
        <v>82</v>
      </c>
      <c r="F74" s="90" t="s">
        <v>81</v>
      </c>
      <c r="G74" s="90" t="s">
        <v>80</v>
      </c>
      <c r="H74" s="90" t="s">
        <v>79</v>
      </c>
      <c r="I74" s="90" t="s">
        <v>78</v>
      </c>
      <c r="J74" s="90" t="s">
        <v>77</v>
      </c>
      <c r="K74" s="90" t="s">
        <v>76</v>
      </c>
      <c r="L74" s="90" t="s">
        <v>75</v>
      </c>
      <c r="M74" s="90" t="s">
        <v>74</v>
      </c>
      <c r="N74" s="90" t="s">
        <v>73</v>
      </c>
      <c r="O74" s="90" t="s">
        <v>72</v>
      </c>
      <c r="P74" s="90" t="s">
        <v>71</v>
      </c>
      <c r="Q74" s="90" t="s">
        <v>70</v>
      </c>
      <c r="R74" s="90" t="s">
        <v>69</v>
      </c>
      <c r="S74" s="90" t="s">
        <v>68</v>
      </c>
      <c r="T74" s="90" t="s">
        <v>27</v>
      </c>
      <c r="U74" s="90" t="s">
        <v>26</v>
      </c>
      <c r="V74" s="91" t="s">
        <v>114</v>
      </c>
      <c r="W74" s="91" t="s">
        <v>120</v>
      </c>
      <c r="X74" s="107" t="s">
        <v>127</v>
      </c>
      <c r="Y74" s="93"/>
    </row>
    <row r="75" spans="1:25" x14ac:dyDescent="0.25">
      <c r="A75" s="35" t="s">
        <v>30</v>
      </c>
      <c r="B75" s="89">
        <v>178.7</v>
      </c>
      <c r="C75" s="22">
        <v>190.3</v>
      </c>
      <c r="D75" s="22">
        <v>210.4</v>
      </c>
      <c r="E75" s="22">
        <v>204.8</v>
      </c>
      <c r="F75" s="22">
        <v>213.9</v>
      </c>
      <c r="G75" s="22">
        <v>219.5</v>
      </c>
      <c r="H75" s="22">
        <v>231.5</v>
      </c>
      <c r="I75" s="22">
        <v>257.7</v>
      </c>
      <c r="J75" s="22">
        <v>257.2</v>
      </c>
      <c r="K75" s="22">
        <v>248.8</v>
      </c>
      <c r="L75" s="22">
        <v>256.60000000000002</v>
      </c>
      <c r="M75" s="22">
        <v>274.5</v>
      </c>
      <c r="N75" s="22">
        <v>257.7</v>
      </c>
      <c r="O75" s="22">
        <v>261.10000000000002</v>
      </c>
      <c r="P75" s="22">
        <v>284.10000000000002</v>
      </c>
      <c r="Q75" s="22">
        <v>276.60000000000002</v>
      </c>
      <c r="R75" s="22">
        <v>303.10000000000002</v>
      </c>
      <c r="S75" s="22">
        <v>318.7</v>
      </c>
      <c r="T75" s="22">
        <v>316.5</v>
      </c>
      <c r="U75" s="22">
        <v>327.2</v>
      </c>
      <c r="V75" s="68">
        <v>341.7</v>
      </c>
      <c r="W75" s="68">
        <v>382.2</v>
      </c>
      <c r="X75" s="103">
        <v>409.9</v>
      </c>
      <c r="Y75" s="93"/>
    </row>
    <row r="76" spans="1:25" x14ac:dyDescent="0.25">
      <c r="A76" s="35" t="s">
        <v>32</v>
      </c>
      <c r="B76" s="89">
        <v>11.3</v>
      </c>
      <c r="C76" s="22">
        <v>11.3</v>
      </c>
      <c r="D76" s="22">
        <v>11.9</v>
      </c>
      <c r="E76" s="22">
        <v>11</v>
      </c>
      <c r="F76" s="22">
        <v>13</v>
      </c>
      <c r="G76" s="22">
        <v>12.4</v>
      </c>
      <c r="H76" s="22">
        <v>11.9</v>
      </c>
      <c r="I76" s="22">
        <v>18.2</v>
      </c>
      <c r="J76" s="22">
        <v>15.8</v>
      </c>
      <c r="K76" s="22">
        <v>11.8</v>
      </c>
      <c r="L76" s="22">
        <v>12.5</v>
      </c>
      <c r="M76" s="22">
        <v>9.4</v>
      </c>
      <c r="N76" s="22">
        <v>9.5</v>
      </c>
      <c r="O76" s="22">
        <v>7.2</v>
      </c>
      <c r="P76" s="22">
        <v>8.6</v>
      </c>
      <c r="Q76" s="22">
        <v>6.7</v>
      </c>
      <c r="R76" s="22">
        <v>6.9</v>
      </c>
      <c r="S76" s="22">
        <v>8.5</v>
      </c>
      <c r="T76" s="22">
        <v>8.5</v>
      </c>
      <c r="U76" s="22">
        <v>10.9</v>
      </c>
      <c r="V76" s="68">
        <v>19.5</v>
      </c>
      <c r="W76" s="68">
        <v>19.8</v>
      </c>
      <c r="X76" s="103">
        <v>22.9</v>
      </c>
      <c r="Y76" s="93"/>
    </row>
    <row r="77" spans="1:25" x14ac:dyDescent="0.25">
      <c r="A77" s="35" t="s">
        <v>33</v>
      </c>
      <c r="B77" s="89">
        <v>25.5</v>
      </c>
      <c r="C77" s="22">
        <v>24.1</v>
      </c>
      <c r="D77" s="22">
        <v>24.5</v>
      </c>
      <c r="E77" s="22">
        <v>22.9</v>
      </c>
      <c r="F77" s="22">
        <v>21.8</v>
      </c>
      <c r="G77" s="22">
        <v>22.1</v>
      </c>
      <c r="H77" s="22">
        <v>22.7</v>
      </c>
      <c r="I77" s="22">
        <v>32.1</v>
      </c>
      <c r="J77" s="22">
        <v>30.5</v>
      </c>
      <c r="K77" s="22">
        <v>26.2</v>
      </c>
      <c r="L77" s="22">
        <v>28.6</v>
      </c>
      <c r="M77" s="22">
        <v>31.3</v>
      </c>
      <c r="N77" s="22">
        <v>29.3</v>
      </c>
      <c r="O77" s="22">
        <v>31.7</v>
      </c>
      <c r="P77" s="22">
        <v>39.799999999999997</v>
      </c>
      <c r="Q77" s="22">
        <v>39.700000000000003</v>
      </c>
      <c r="R77" s="22">
        <v>40.6</v>
      </c>
      <c r="S77" s="22">
        <v>44.2</v>
      </c>
      <c r="T77" s="22">
        <v>44.3</v>
      </c>
      <c r="U77" s="22">
        <v>43.9</v>
      </c>
      <c r="V77" s="68">
        <v>42.9</v>
      </c>
      <c r="W77" s="68">
        <v>46.8</v>
      </c>
      <c r="X77" s="103">
        <v>51</v>
      </c>
      <c r="Y77" s="93"/>
    </row>
    <row r="78" spans="1:25" x14ac:dyDescent="0.25">
      <c r="A78" s="35" t="s">
        <v>34</v>
      </c>
      <c r="B78" s="89" t="s">
        <v>117</v>
      </c>
      <c r="C78" s="22" t="s">
        <v>117</v>
      </c>
      <c r="D78" s="22" t="s">
        <v>117</v>
      </c>
      <c r="E78" s="22" t="s">
        <v>117</v>
      </c>
      <c r="F78" s="22" t="s">
        <v>117</v>
      </c>
      <c r="G78" s="22" t="s">
        <v>117</v>
      </c>
      <c r="H78" s="22" t="s">
        <v>117</v>
      </c>
      <c r="I78" s="22" t="s">
        <v>117</v>
      </c>
      <c r="J78" s="22" t="s">
        <v>117</v>
      </c>
      <c r="K78" s="22" t="s">
        <v>117</v>
      </c>
      <c r="L78" s="22" t="s">
        <v>117</v>
      </c>
      <c r="M78" s="22" t="s">
        <v>117</v>
      </c>
      <c r="N78" s="22" t="s">
        <v>117</v>
      </c>
      <c r="O78" s="22" t="s">
        <v>117</v>
      </c>
      <c r="P78" s="22" t="s">
        <v>117</v>
      </c>
      <c r="Q78" s="22" t="s">
        <v>117</v>
      </c>
      <c r="R78" s="22" t="s">
        <v>117</v>
      </c>
      <c r="S78" s="22" t="s">
        <v>117</v>
      </c>
      <c r="T78" s="22" t="s">
        <v>117</v>
      </c>
      <c r="U78" s="22" t="s">
        <v>117</v>
      </c>
      <c r="V78" s="68" t="s">
        <v>117</v>
      </c>
      <c r="W78" s="68" t="s">
        <v>117</v>
      </c>
      <c r="X78" s="103" t="s">
        <v>117</v>
      </c>
      <c r="Y78" s="93"/>
    </row>
    <row r="79" spans="1:25" x14ac:dyDescent="0.25">
      <c r="A79" s="35" t="s">
        <v>35</v>
      </c>
      <c r="B79" s="89">
        <v>6.2</v>
      </c>
      <c r="C79" s="22">
        <v>7.8</v>
      </c>
      <c r="D79" s="22">
        <v>9.6999999999999993</v>
      </c>
      <c r="E79" s="22">
        <v>9.4</v>
      </c>
      <c r="F79" s="22">
        <v>9.1999999999999993</v>
      </c>
      <c r="G79" s="22">
        <v>11.4</v>
      </c>
      <c r="H79" s="22">
        <v>13.3</v>
      </c>
      <c r="I79" s="22">
        <v>11.5</v>
      </c>
      <c r="J79" s="22">
        <v>14.5</v>
      </c>
      <c r="K79" s="22">
        <v>16.2</v>
      </c>
      <c r="L79" s="22">
        <v>14</v>
      </c>
      <c r="M79" s="22">
        <v>13.8</v>
      </c>
      <c r="N79" s="22">
        <v>11.5</v>
      </c>
      <c r="O79" s="22">
        <v>10.6</v>
      </c>
      <c r="P79" s="22">
        <v>17.899999999999999</v>
      </c>
      <c r="Q79" s="22">
        <v>3.8</v>
      </c>
      <c r="R79" s="22">
        <v>30.8</v>
      </c>
      <c r="S79" s="22">
        <v>33.6</v>
      </c>
      <c r="T79" s="22">
        <v>22.1</v>
      </c>
      <c r="U79" s="22">
        <v>30.9</v>
      </c>
      <c r="V79" s="68">
        <v>30.5</v>
      </c>
      <c r="W79" s="68">
        <v>31.9</v>
      </c>
      <c r="X79" s="103">
        <v>48.2</v>
      </c>
      <c r="Y79" s="93"/>
    </row>
    <row r="80" spans="1:25" x14ac:dyDescent="0.25">
      <c r="A80" s="35" t="s">
        <v>36</v>
      </c>
      <c r="B80" s="89" t="s">
        <v>117</v>
      </c>
      <c r="C80" s="22" t="s">
        <v>117</v>
      </c>
      <c r="D80" s="22" t="s">
        <v>117</v>
      </c>
      <c r="E80" s="22" t="s">
        <v>117</v>
      </c>
      <c r="F80" s="22" t="s">
        <v>117</v>
      </c>
      <c r="G80" s="22" t="s">
        <v>117</v>
      </c>
      <c r="H80" s="22" t="s">
        <v>117</v>
      </c>
      <c r="I80" s="22" t="s">
        <v>117</v>
      </c>
      <c r="J80" s="22" t="s">
        <v>117</v>
      </c>
      <c r="K80" s="22" t="s">
        <v>117</v>
      </c>
      <c r="L80" s="22" t="s">
        <v>117</v>
      </c>
      <c r="M80" s="22" t="s">
        <v>117</v>
      </c>
      <c r="N80" s="22" t="s">
        <v>117</v>
      </c>
      <c r="O80" s="22" t="s">
        <v>117</v>
      </c>
      <c r="P80" s="22" t="s">
        <v>117</v>
      </c>
      <c r="Q80" s="22" t="s">
        <v>117</v>
      </c>
      <c r="R80" s="22" t="s">
        <v>117</v>
      </c>
      <c r="S80" s="22" t="s">
        <v>117</v>
      </c>
      <c r="T80" s="22" t="s">
        <v>117</v>
      </c>
      <c r="U80" s="22" t="s">
        <v>117</v>
      </c>
      <c r="V80" s="68" t="s">
        <v>117</v>
      </c>
      <c r="W80" s="68" t="s">
        <v>117</v>
      </c>
      <c r="X80" s="103" t="s">
        <v>117</v>
      </c>
      <c r="Y80" s="93"/>
    </row>
    <row r="81" spans="1:25" x14ac:dyDescent="0.25">
      <c r="A81" s="35" t="s">
        <v>37</v>
      </c>
      <c r="B81" s="89" t="s">
        <v>117</v>
      </c>
      <c r="C81" s="22" t="s">
        <v>117</v>
      </c>
      <c r="D81" s="22" t="s">
        <v>117</v>
      </c>
      <c r="E81" s="22" t="s">
        <v>117</v>
      </c>
      <c r="F81" s="22" t="s">
        <v>117</v>
      </c>
      <c r="G81" s="22" t="s">
        <v>117</v>
      </c>
      <c r="H81" s="22" t="s">
        <v>117</v>
      </c>
      <c r="I81" s="22" t="s">
        <v>117</v>
      </c>
      <c r="J81" s="22" t="s">
        <v>117</v>
      </c>
      <c r="K81" s="22" t="s">
        <v>117</v>
      </c>
      <c r="L81" s="22" t="s">
        <v>117</v>
      </c>
      <c r="M81" s="22" t="s">
        <v>117</v>
      </c>
      <c r="N81" s="22" t="s">
        <v>117</v>
      </c>
      <c r="O81" s="22" t="s">
        <v>117</v>
      </c>
      <c r="P81" s="22" t="s">
        <v>117</v>
      </c>
      <c r="Q81" s="22" t="s">
        <v>117</v>
      </c>
      <c r="R81" s="22" t="s">
        <v>117</v>
      </c>
      <c r="S81" s="22" t="s">
        <v>117</v>
      </c>
      <c r="T81" s="22" t="s">
        <v>117</v>
      </c>
      <c r="U81" s="22" t="s">
        <v>117</v>
      </c>
      <c r="V81" s="68" t="s">
        <v>117</v>
      </c>
      <c r="W81" s="68" t="s">
        <v>117</v>
      </c>
      <c r="X81" s="103" t="s">
        <v>117</v>
      </c>
      <c r="Y81" s="93"/>
    </row>
    <row r="82" spans="1:25" x14ac:dyDescent="0.25">
      <c r="A82" s="35" t="s">
        <v>38</v>
      </c>
      <c r="B82" s="89" t="s">
        <v>117</v>
      </c>
      <c r="C82" s="22" t="s">
        <v>117</v>
      </c>
      <c r="D82" s="22" t="s">
        <v>117</v>
      </c>
      <c r="E82" s="22" t="s">
        <v>117</v>
      </c>
      <c r="F82" s="22" t="s">
        <v>117</v>
      </c>
      <c r="G82" s="22" t="s">
        <v>117</v>
      </c>
      <c r="H82" s="22" t="s">
        <v>117</v>
      </c>
      <c r="I82" s="22" t="s">
        <v>117</v>
      </c>
      <c r="J82" s="22" t="s">
        <v>117</v>
      </c>
      <c r="K82" s="22" t="s">
        <v>117</v>
      </c>
      <c r="L82" s="22" t="s">
        <v>117</v>
      </c>
      <c r="M82" s="22" t="s">
        <v>117</v>
      </c>
      <c r="N82" s="22" t="s">
        <v>117</v>
      </c>
      <c r="O82" s="22" t="s">
        <v>117</v>
      </c>
      <c r="P82" s="22" t="s">
        <v>117</v>
      </c>
      <c r="Q82" s="22" t="s">
        <v>117</v>
      </c>
      <c r="R82" s="22" t="s">
        <v>117</v>
      </c>
      <c r="S82" s="22" t="s">
        <v>117</v>
      </c>
      <c r="T82" s="22" t="s">
        <v>117</v>
      </c>
      <c r="U82" s="22" t="s">
        <v>117</v>
      </c>
      <c r="V82" s="68" t="s">
        <v>117</v>
      </c>
      <c r="W82" s="68" t="s">
        <v>117</v>
      </c>
      <c r="X82" s="103" t="s">
        <v>117</v>
      </c>
      <c r="Y82" s="93"/>
    </row>
    <row r="83" spans="1:25" x14ac:dyDescent="0.25">
      <c r="A83" s="35" t="s">
        <v>39</v>
      </c>
      <c r="B83" s="89" t="s">
        <v>117</v>
      </c>
      <c r="C83" s="22" t="s">
        <v>117</v>
      </c>
      <c r="D83" s="22" t="s">
        <v>117</v>
      </c>
      <c r="E83" s="22" t="s">
        <v>117</v>
      </c>
      <c r="F83" s="22" t="s">
        <v>117</v>
      </c>
      <c r="G83" s="22" t="s">
        <v>117</v>
      </c>
      <c r="H83" s="22" t="s">
        <v>117</v>
      </c>
      <c r="I83" s="22" t="s">
        <v>117</v>
      </c>
      <c r="J83" s="22" t="s">
        <v>117</v>
      </c>
      <c r="K83" s="22" t="s">
        <v>117</v>
      </c>
      <c r="L83" s="22" t="s">
        <v>117</v>
      </c>
      <c r="M83" s="22" t="s">
        <v>117</v>
      </c>
      <c r="N83" s="22" t="s">
        <v>117</v>
      </c>
      <c r="O83" s="22" t="s">
        <v>117</v>
      </c>
      <c r="P83" s="22" t="s">
        <v>117</v>
      </c>
      <c r="Q83" s="22" t="s">
        <v>117</v>
      </c>
      <c r="R83" s="22" t="s">
        <v>117</v>
      </c>
      <c r="S83" s="22" t="s">
        <v>117</v>
      </c>
      <c r="T83" s="22" t="s">
        <v>117</v>
      </c>
      <c r="U83" s="22" t="s">
        <v>117</v>
      </c>
      <c r="V83" s="68" t="s">
        <v>117</v>
      </c>
      <c r="W83" s="68" t="s">
        <v>117</v>
      </c>
      <c r="X83" s="103" t="s">
        <v>117</v>
      </c>
      <c r="Y83" s="93"/>
    </row>
    <row r="84" spans="1:25" x14ac:dyDescent="0.25">
      <c r="A84" s="35" t="s">
        <v>40</v>
      </c>
      <c r="B84" s="89" t="s">
        <v>117</v>
      </c>
      <c r="C84" s="22" t="s">
        <v>117</v>
      </c>
      <c r="D84" s="22" t="s">
        <v>117</v>
      </c>
      <c r="E84" s="22" t="s">
        <v>117</v>
      </c>
      <c r="F84" s="22" t="s">
        <v>117</v>
      </c>
      <c r="G84" s="22" t="s">
        <v>117</v>
      </c>
      <c r="H84" s="22" t="s">
        <v>117</v>
      </c>
      <c r="I84" s="22" t="s">
        <v>117</v>
      </c>
      <c r="J84" s="22" t="s">
        <v>117</v>
      </c>
      <c r="K84" s="22" t="s">
        <v>117</v>
      </c>
      <c r="L84" s="22" t="s">
        <v>117</v>
      </c>
      <c r="M84" s="22" t="s">
        <v>117</v>
      </c>
      <c r="N84" s="22" t="s">
        <v>117</v>
      </c>
      <c r="O84" s="22" t="s">
        <v>117</v>
      </c>
      <c r="P84" s="22" t="s">
        <v>117</v>
      </c>
      <c r="Q84" s="22" t="s">
        <v>117</v>
      </c>
      <c r="R84" s="22" t="s">
        <v>117</v>
      </c>
      <c r="S84" s="22" t="s">
        <v>117</v>
      </c>
      <c r="T84" s="22" t="s">
        <v>117</v>
      </c>
      <c r="U84" s="22" t="s">
        <v>117</v>
      </c>
      <c r="V84" s="68" t="s">
        <v>117</v>
      </c>
      <c r="W84" s="68" t="s">
        <v>117</v>
      </c>
      <c r="X84" s="103" t="s">
        <v>117</v>
      </c>
      <c r="Y84" s="93"/>
    </row>
    <row r="85" spans="1:25" ht="30" x14ac:dyDescent="0.25">
      <c r="A85" s="35" t="s">
        <v>41</v>
      </c>
      <c r="B85" s="89" t="s">
        <v>117</v>
      </c>
      <c r="C85" s="22" t="s">
        <v>117</v>
      </c>
      <c r="D85" s="22" t="s">
        <v>117</v>
      </c>
      <c r="E85" s="22" t="s">
        <v>117</v>
      </c>
      <c r="F85" s="22" t="s">
        <v>117</v>
      </c>
      <c r="G85" s="22" t="s">
        <v>117</v>
      </c>
      <c r="H85" s="22" t="s">
        <v>117</v>
      </c>
      <c r="I85" s="22" t="s">
        <v>117</v>
      </c>
      <c r="J85" s="22" t="s">
        <v>117</v>
      </c>
      <c r="K85" s="22" t="s">
        <v>117</v>
      </c>
      <c r="L85" s="22" t="s">
        <v>117</v>
      </c>
      <c r="M85" s="22" t="s">
        <v>117</v>
      </c>
      <c r="N85" s="22" t="s">
        <v>117</v>
      </c>
      <c r="O85" s="22" t="s">
        <v>117</v>
      </c>
      <c r="P85" s="22" t="s">
        <v>117</v>
      </c>
      <c r="Q85" s="22" t="s">
        <v>117</v>
      </c>
      <c r="R85" s="22" t="s">
        <v>117</v>
      </c>
      <c r="S85" s="22" t="s">
        <v>117</v>
      </c>
      <c r="T85" s="22" t="s">
        <v>117</v>
      </c>
      <c r="U85" s="22" t="s">
        <v>117</v>
      </c>
      <c r="V85" s="68" t="s">
        <v>117</v>
      </c>
      <c r="W85" s="68" t="s">
        <v>117</v>
      </c>
      <c r="X85" s="103" t="s">
        <v>117</v>
      </c>
      <c r="Y85" s="93"/>
    </row>
    <row r="86" spans="1:25" x14ac:dyDescent="0.25">
      <c r="A86" s="35" t="s">
        <v>42</v>
      </c>
      <c r="B86" s="89" t="s">
        <v>117</v>
      </c>
      <c r="C86" s="22" t="s">
        <v>117</v>
      </c>
      <c r="D86" s="22" t="s">
        <v>117</v>
      </c>
      <c r="E86" s="22" t="s">
        <v>117</v>
      </c>
      <c r="F86" s="22" t="s">
        <v>117</v>
      </c>
      <c r="G86" s="22" t="s">
        <v>117</v>
      </c>
      <c r="H86" s="22" t="s">
        <v>117</v>
      </c>
      <c r="I86" s="22" t="s">
        <v>117</v>
      </c>
      <c r="J86" s="22" t="s">
        <v>117</v>
      </c>
      <c r="K86" s="22" t="s">
        <v>117</v>
      </c>
      <c r="L86" s="22" t="s">
        <v>117</v>
      </c>
      <c r="M86" s="22" t="s">
        <v>117</v>
      </c>
      <c r="N86" s="22" t="s">
        <v>117</v>
      </c>
      <c r="O86" s="22" t="s">
        <v>117</v>
      </c>
      <c r="P86" s="22" t="s">
        <v>117</v>
      </c>
      <c r="Q86" s="22" t="s">
        <v>117</v>
      </c>
      <c r="R86" s="22" t="s">
        <v>117</v>
      </c>
      <c r="S86" s="22" t="s">
        <v>117</v>
      </c>
      <c r="T86" s="22" t="s">
        <v>117</v>
      </c>
      <c r="U86" s="22" t="s">
        <v>117</v>
      </c>
      <c r="V86" s="68" t="s">
        <v>117</v>
      </c>
      <c r="W86" s="68" t="s">
        <v>117</v>
      </c>
      <c r="X86" s="103" t="s">
        <v>117</v>
      </c>
      <c r="Y86" s="93"/>
    </row>
    <row r="87" spans="1:25" x14ac:dyDescent="0.25">
      <c r="A87" s="35" t="s">
        <v>43</v>
      </c>
      <c r="B87" s="89" t="s">
        <v>117</v>
      </c>
      <c r="C87" s="22" t="s">
        <v>117</v>
      </c>
      <c r="D87" s="22" t="s">
        <v>117</v>
      </c>
      <c r="E87" s="22" t="s">
        <v>117</v>
      </c>
      <c r="F87" s="22" t="s">
        <v>117</v>
      </c>
      <c r="G87" s="22" t="s">
        <v>117</v>
      </c>
      <c r="H87" s="22" t="s">
        <v>117</v>
      </c>
      <c r="I87" s="22" t="s">
        <v>117</v>
      </c>
      <c r="J87" s="22" t="s">
        <v>117</v>
      </c>
      <c r="K87" s="22" t="s">
        <v>117</v>
      </c>
      <c r="L87" s="22" t="s">
        <v>117</v>
      </c>
      <c r="M87" s="22" t="s">
        <v>117</v>
      </c>
      <c r="N87" s="22" t="s">
        <v>117</v>
      </c>
      <c r="O87" s="22" t="s">
        <v>117</v>
      </c>
      <c r="P87" s="22" t="s">
        <v>117</v>
      </c>
      <c r="Q87" s="22" t="s">
        <v>117</v>
      </c>
      <c r="R87" s="22" t="s">
        <v>117</v>
      </c>
      <c r="S87" s="22" t="s">
        <v>117</v>
      </c>
      <c r="T87" s="22" t="s">
        <v>117</v>
      </c>
      <c r="U87" s="22" t="s">
        <v>117</v>
      </c>
      <c r="V87" s="68" t="s">
        <v>117</v>
      </c>
      <c r="W87" s="68" t="s">
        <v>117</v>
      </c>
      <c r="X87" s="103" t="s">
        <v>117</v>
      </c>
      <c r="Y87" s="93"/>
    </row>
    <row r="88" spans="1:25" x14ac:dyDescent="0.25">
      <c r="A88" s="35" t="s">
        <v>44</v>
      </c>
      <c r="B88" s="89" t="s">
        <v>117</v>
      </c>
      <c r="C88" s="22" t="s">
        <v>117</v>
      </c>
      <c r="D88" s="22" t="s">
        <v>117</v>
      </c>
      <c r="E88" s="22" t="s">
        <v>117</v>
      </c>
      <c r="F88" s="22" t="s">
        <v>117</v>
      </c>
      <c r="G88" s="22" t="s">
        <v>117</v>
      </c>
      <c r="H88" s="22" t="s">
        <v>117</v>
      </c>
      <c r="I88" s="22" t="s">
        <v>117</v>
      </c>
      <c r="J88" s="22" t="s">
        <v>117</v>
      </c>
      <c r="K88" s="22" t="s">
        <v>117</v>
      </c>
      <c r="L88" s="22" t="s">
        <v>117</v>
      </c>
      <c r="M88" s="22" t="s">
        <v>117</v>
      </c>
      <c r="N88" s="22" t="s">
        <v>117</v>
      </c>
      <c r="O88" s="22" t="s">
        <v>117</v>
      </c>
      <c r="P88" s="22" t="s">
        <v>117</v>
      </c>
      <c r="Q88" s="22" t="s">
        <v>117</v>
      </c>
      <c r="R88" s="22" t="s">
        <v>117</v>
      </c>
      <c r="S88" s="22" t="s">
        <v>117</v>
      </c>
      <c r="T88" s="22" t="s">
        <v>117</v>
      </c>
      <c r="U88" s="22" t="s">
        <v>117</v>
      </c>
      <c r="V88" s="68" t="s">
        <v>117</v>
      </c>
      <c r="W88" s="68" t="s">
        <v>117</v>
      </c>
      <c r="X88" s="103" t="s">
        <v>117</v>
      </c>
      <c r="Y88" s="93"/>
    </row>
    <row r="89" spans="1:25" ht="30" x14ac:dyDescent="0.25">
      <c r="A89" s="35" t="s">
        <v>45</v>
      </c>
      <c r="B89" s="89" t="s">
        <v>117</v>
      </c>
      <c r="C89" s="22" t="s">
        <v>117</v>
      </c>
      <c r="D89" s="22" t="s">
        <v>117</v>
      </c>
      <c r="E89" s="22" t="s">
        <v>117</v>
      </c>
      <c r="F89" s="22" t="s">
        <v>117</v>
      </c>
      <c r="G89" s="22" t="s">
        <v>117</v>
      </c>
      <c r="H89" s="22" t="s">
        <v>117</v>
      </c>
      <c r="I89" s="22" t="s">
        <v>117</v>
      </c>
      <c r="J89" s="22" t="s">
        <v>117</v>
      </c>
      <c r="K89" s="22" t="s">
        <v>117</v>
      </c>
      <c r="L89" s="22" t="s">
        <v>117</v>
      </c>
      <c r="M89" s="22" t="s">
        <v>117</v>
      </c>
      <c r="N89" s="22" t="s">
        <v>117</v>
      </c>
      <c r="O89" s="22" t="s">
        <v>117</v>
      </c>
      <c r="P89" s="22" t="s">
        <v>117</v>
      </c>
      <c r="Q89" s="22" t="s">
        <v>117</v>
      </c>
      <c r="R89" s="22" t="s">
        <v>117</v>
      </c>
      <c r="S89" s="22" t="s">
        <v>117</v>
      </c>
      <c r="T89" s="22" t="s">
        <v>117</v>
      </c>
      <c r="U89" s="22" t="s">
        <v>117</v>
      </c>
      <c r="V89" s="68" t="s">
        <v>117</v>
      </c>
      <c r="W89" s="68" t="s">
        <v>117</v>
      </c>
      <c r="X89" s="103" t="s">
        <v>117</v>
      </c>
      <c r="Y89" s="93"/>
    </row>
    <row r="90" spans="1:25" x14ac:dyDescent="0.25">
      <c r="A90" s="35" t="s">
        <v>46</v>
      </c>
      <c r="B90" s="89" t="s">
        <v>117</v>
      </c>
      <c r="C90" s="22" t="s">
        <v>117</v>
      </c>
      <c r="D90" s="22" t="s">
        <v>117</v>
      </c>
      <c r="E90" s="22" t="s">
        <v>117</v>
      </c>
      <c r="F90" s="22" t="s">
        <v>117</v>
      </c>
      <c r="G90" s="22" t="s">
        <v>117</v>
      </c>
      <c r="H90" s="22" t="s">
        <v>117</v>
      </c>
      <c r="I90" s="22" t="s">
        <v>117</v>
      </c>
      <c r="J90" s="22" t="s">
        <v>117</v>
      </c>
      <c r="K90" s="22" t="s">
        <v>117</v>
      </c>
      <c r="L90" s="22" t="s">
        <v>117</v>
      </c>
      <c r="M90" s="22" t="s">
        <v>117</v>
      </c>
      <c r="N90" s="22" t="s">
        <v>117</v>
      </c>
      <c r="O90" s="22" t="s">
        <v>117</v>
      </c>
      <c r="P90" s="22" t="s">
        <v>117</v>
      </c>
      <c r="Q90" s="22" t="s">
        <v>117</v>
      </c>
      <c r="R90" s="22" t="s">
        <v>117</v>
      </c>
      <c r="S90" s="22" t="s">
        <v>117</v>
      </c>
      <c r="T90" s="22" t="s">
        <v>117</v>
      </c>
      <c r="U90" s="22" t="s">
        <v>117</v>
      </c>
      <c r="V90" s="68" t="s">
        <v>117</v>
      </c>
      <c r="W90" s="68" t="s">
        <v>117</v>
      </c>
      <c r="X90" s="103" t="s">
        <v>117</v>
      </c>
      <c r="Y90" s="93"/>
    </row>
    <row r="91" spans="1:25" x14ac:dyDescent="0.25">
      <c r="A91" s="35" t="s">
        <v>47</v>
      </c>
      <c r="B91" s="89">
        <v>10</v>
      </c>
      <c r="C91" s="22">
        <v>8.9</v>
      </c>
      <c r="D91" s="22">
        <v>12.2</v>
      </c>
      <c r="E91" s="22">
        <v>13.6</v>
      </c>
      <c r="F91" s="22">
        <v>13.4</v>
      </c>
      <c r="G91" s="22">
        <v>15.3</v>
      </c>
      <c r="H91" s="22">
        <v>17.3</v>
      </c>
      <c r="I91" s="22">
        <v>19.899999999999999</v>
      </c>
      <c r="J91" s="22">
        <v>22.2</v>
      </c>
      <c r="K91" s="22">
        <v>19.8</v>
      </c>
      <c r="L91" s="22">
        <v>16.2</v>
      </c>
      <c r="M91" s="22">
        <v>18.2</v>
      </c>
      <c r="N91" s="22">
        <v>17.7</v>
      </c>
      <c r="O91" s="22">
        <v>16.100000000000001</v>
      </c>
      <c r="P91" s="22">
        <v>17.100000000000001</v>
      </c>
      <c r="Q91" s="22">
        <v>17.8</v>
      </c>
      <c r="R91" s="22">
        <v>16.7</v>
      </c>
      <c r="S91" s="22">
        <v>17.899999999999999</v>
      </c>
      <c r="T91" s="22">
        <v>17.5</v>
      </c>
      <c r="U91" s="22">
        <v>18.100000000000001</v>
      </c>
      <c r="V91" s="68">
        <v>18.2</v>
      </c>
      <c r="W91" s="68">
        <v>17.100000000000001</v>
      </c>
      <c r="X91" s="103">
        <v>17.8</v>
      </c>
      <c r="Y91" s="93"/>
    </row>
    <row r="92" spans="1:25" ht="30" x14ac:dyDescent="0.25">
      <c r="A92" s="35" t="s">
        <v>48</v>
      </c>
      <c r="B92" s="89">
        <v>10.5</v>
      </c>
      <c r="C92" s="22">
        <v>11.1</v>
      </c>
      <c r="D92" s="22">
        <v>10</v>
      </c>
      <c r="E92" s="22">
        <v>11.3</v>
      </c>
      <c r="F92" s="22">
        <v>14.5</v>
      </c>
      <c r="G92" s="22">
        <v>14.3</v>
      </c>
      <c r="H92" s="22">
        <v>16.5</v>
      </c>
      <c r="I92" s="22">
        <v>21.1</v>
      </c>
      <c r="J92" s="22">
        <v>18.2</v>
      </c>
      <c r="K92" s="22">
        <v>18.7</v>
      </c>
      <c r="L92" s="22">
        <v>16.7</v>
      </c>
      <c r="M92" s="22">
        <v>21</v>
      </c>
      <c r="N92" s="22">
        <v>19.7</v>
      </c>
      <c r="O92" s="22">
        <v>19.899999999999999</v>
      </c>
      <c r="P92" s="22">
        <v>22</v>
      </c>
      <c r="Q92" s="22">
        <v>23.7</v>
      </c>
      <c r="R92" s="22">
        <v>18.8</v>
      </c>
      <c r="S92" s="22">
        <v>19.8</v>
      </c>
      <c r="T92" s="22">
        <v>18.3</v>
      </c>
      <c r="U92" s="22">
        <v>19.399999999999999</v>
      </c>
      <c r="V92" s="68">
        <v>21.4</v>
      </c>
      <c r="W92" s="68">
        <v>19.899999999999999</v>
      </c>
      <c r="X92" s="103">
        <v>22.2</v>
      </c>
      <c r="Y92" s="93"/>
    </row>
    <row r="93" spans="1:25" x14ac:dyDescent="0.25">
      <c r="A93" s="35" t="s">
        <v>49</v>
      </c>
      <c r="B93" s="89">
        <v>7.7</v>
      </c>
      <c r="C93" s="22">
        <v>10.4</v>
      </c>
      <c r="D93" s="22">
        <v>20.399999999999999</v>
      </c>
      <c r="E93" s="22">
        <v>10.1</v>
      </c>
      <c r="F93" s="22">
        <v>9.9</v>
      </c>
      <c r="G93" s="22">
        <v>9.9</v>
      </c>
      <c r="H93" s="22">
        <v>9</v>
      </c>
      <c r="I93" s="22">
        <v>8.6999999999999993</v>
      </c>
      <c r="J93" s="22">
        <v>8.6999999999999993</v>
      </c>
      <c r="K93" s="22">
        <v>8.4</v>
      </c>
      <c r="L93" s="22">
        <v>9.1</v>
      </c>
      <c r="M93" s="22">
        <v>9.4</v>
      </c>
      <c r="N93" s="22">
        <v>11.3</v>
      </c>
      <c r="O93" s="22">
        <v>9.3000000000000007</v>
      </c>
      <c r="P93" s="22">
        <v>9.9</v>
      </c>
      <c r="Q93" s="22">
        <v>10.1</v>
      </c>
      <c r="R93" s="22">
        <v>9.6999999999999993</v>
      </c>
      <c r="S93" s="22">
        <v>9.4</v>
      </c>
      <c r="T93" s="22">
        <v>9.5</v>
      </c>
      <c r="U93" s="22">
        <v>8.9</v>
      </c>
      <c r="V93" s="68">
        <v>9.3000000000000007</v>
      </c>
      <c r="W93" s="68">
        <v>8.6</v>
      </c>
      <c r="X93" s="103">
        <v>10.9</v>
      </c>
      <c r="Y93" s="93"/>
    </row>
    <row r="94" spans="1:25" x14ac:dyDescent="0.25">
      <c r="A94" s="35" t="s">
        <v>50</v>
      </c>
      <c r="B94" s="89">
        <v>1.8</v>
      </c>
      <c r="C94" s="22">
        <v>2.2000000000000002</v>
      </c>
      <c r="D94" s="22">
        <v>2.4</v>
      </c>
      <c r="E94" s="22">
        <v>2.6</v>
      </c>
      <c r="F94" s="22">
        <v>2.4</v>
      </c>
      <c r="G94" s="22">
        <v>2.9</v>
      </c>
      <c r="H94" s="22">
        <v>3.1</v>
      </c>
      <c r="I94" s="22">
        <v>2.9</v>
      </c>
      <c r="J94" s="22">
        <v>5</v>
      </c>
      <c r="K94" s="22">
        <v>3.5</v>
      </c>
      <c r="L94" s="22">
        <v>4.3</v>
      </c>
      <c r="M94" s="22">
        <v>3.9</v>
      </c>
      <c r="N94" s="22">
        <v>3.5</v>
      </c>
      <c r="O94" s="22">
        <v>2.9</v>
      </c>
      <c r="P94" s="22">
        <v>3</v>
      </c>
      <c r="Q94" s="22">
        <v>3.2</v>
      </c>
      <c r="R94" s="22">
        <v>3.4</v>
      </c>
      <c r="S94" s="22">
        <v>3.7</v>
      </c>
      <c r="T94" s="22">
        <v>4.0999999999999996</v>
      </c>
      <c r="U94" s="22">
        <v>3.5</v>
      </c>
      <c r="V94" s="68">
        <v>3</v>
      </c>
      <c r="W94" s="68">
        <v>2.8</v>
      </c>
      <c r="X94" s="103">
        <v>3.4</v>
      </c>
      <c r="Y94" s="93"/>
    </row>
    <row r="95" spans="1:25" x14ac:dyDescent="0.25">
      <c r="A95" s="35" t="s">
        <v>51</v>
      </c>
      <c r="B95" s="89">
        <v>0.7</v>
      </c>
      <c r="C95" s="22">
        <v>0.7</v>
      </c>
      <c r="D95" s="22">
        <v>0.9</v>
      </c>
      <c r="E95" s="22">
        <v>0.8</v>
      </c>
      <c r="F95" s="22">
        <v>0.7</v>
      </c>
      <c r="G95" s="22">
        <v>1</v>
      </c>
      <c r="H95" s="22">
        <v>0.9</v>
      </c>
      <c r="I95" s="22">
        <v>1</v>
      </c>
      <c r="J95" s="22">
        <v>0.8</v>
      </c>
      <c r="K95" s="22">
        <v>0</v>
      </c>
      <c r="L95" s="22">
        <v>0</v>
      </c>
      <c r="M95" s="22">
        <v>0</v>
      </c>
      <c r="N95" s="22">
        <v>0</v>
      </c>
      <c r="O95" s="22">
        <v>0.6</v>
      </c>
      <c r="P95" s="22">
        <v>0.6</v>
      </c>
      <c r="Q95" s="22">
        <v>1.1000000000000001</v>
      </c>
      <c r="R95" s="22">
        <v>0.9</v>
      </c>
      <c r="S95" s="22">
        <v>1.4</v>
      </c>
      <c r="T95" s="22">
        <v>1.8</v>
      </c>
      <c r="U95" s="22">
        <v>2.2000000000000002</v>
      </c>
      <c r="V95" s="68">
        <v>1.3</v>
      </c>
      <c r="W95" s="68">
        <v>1.2</v>
      </c>
      <c r="X95" s="103">
        <v>1</v>
      </c>
      <c r="Y95" s="93"/>
    </row>
    <row r="96" spans="1:25" x14ac:dyDescent="0.25">
      <c r="A96" s="35" t="s">
        <v>52</v>
      </c>
      <c r="B96" s="89">
        <v>6.3</v>
      </c>
      <c r="C96" s="22">
        <v>6.7</v>
      </c>
      <c r="D96" s="22">
        <v>5.5</v>
      </c>
      <c r="E96" s="22">
        <v>4.8</v>
      </c>
      <c r="F96" s="22">
        <v>4.5</v>
      </c>
      <c r="G96" s="22">
        <v>4.5</v>
      </c>
      <c r="H96" s="22">
        <v>4.9000000000000004</v>
      </c>
      <c r="I96" s="22">
        <v>5.5</v>
      </c>
      <c r="J96" s="22">
        <v>6</v>
      </c>
      <c r="K96" s="22">
        <v>4.5999999999999996</v>
      </c>
      <c r="L96" s="22">
        <v>4</v>
      </c>
      <c r="M96" s="22">
        <v>4.5</v>
      </c>
      <c r="N96" s="22">
        <v>3.9</v>
      </c>
      <c r="O96" s="22">
        <v>3.6</v>
      </c>
      <c r="P96" s="22">
        <v>5.3</v>
      </c>
      <c r="Q96" s="22">
        <v>4.9000000000000004</v>
      </c>
      <c r="R96" s="22">
        <v>4.5999999999999996</v>
      </c>
      <c r="S96" s="22">
        <v>5.2</v>
      </c>
      <c r="T96" s="22">
        <v>3.7</v>
      </c>
      <c r="U96" s="22">
        <v>3.4</v>
      </c>
      <c r="V96" s="68">
        <v>3.3</v>
      </c>
      <c r="W96" s="68">
        <v>3.2</v>
      </c>
      <c r="X96" s="103">
        <v>3.6</v>
      </c>
      <c r="Y96" s="93"/>
    </row>
    <row r="97" spans="1:25" x14ac:dyDescent="0.25">
      <c r="A97" s="35" t="s">
        <v>53</v>
      </c>
      <c r="B97" s="89" t="s">
        <v>117</v>
      </c>
      <c r="C97" s="22" t="s">
        <v>117</v>
      </c>
      <c r="D97" s="22" t="s">
        <v>117</v>
      </c>
      <c r="E97" s="22" t="s">
        <v>117</v>
      </c>
      <c r="F97" s="22" t="s">
        <v>117</v>
      </c>
      <c r="G97" s="22" t="s">
        <v>117</v>
      </c>
      <c r="H97" s="22" t="s">
        <v>117</v>
      </c>
      <c r="I97" s="22" t="s">
        <v>117</v>
      </c>
      <c r="J97" s="22" t="s">
        <v>117</v>
      </c>
      <c r="K97" s="22" t="s">
        <v>117</v>
      </c>
      <c r="L97" s="22" t="s">
        <v>117</v>
      </c>
      <c r="M97" s="22" t="s">
        <v>117</v>
      </c>
      <c r="N97" s="22" t="s">
        <v>117</v>
      </c>
      <c r="O97" s="22" t="s">
        <v>117</v>
      </c>
      <c r="P97" s="22" t="s">
        <v>117</v>
      </c>
      <c r="Q97" s="22" t="s">
        <v>117</v>
      </c>
      <c r="R97" s="22" t="s">
        <v>117</v>
      </c>
      <c r="S97" s="22" t="s">
        <v>117</v>
      </c>
      <c r="T97" s="22" t="s">
        <v>117</v>
      </c>
      <c r="U97" s="22" t="s">
        <v>117</v>
      </c>
      <c r="V97" s="68" t="s">
        <v>117</v>
      </c>
      <c r="W97" s="68" t="s">
        <v>117</v>
      </c>
      <c r="X97" s="103" t="s">
        <v>117</v>
      </c>
      <c r="Y97" s="93"/>
    </row>
    <row r="98" spans="1:25" x14ac:dyDescent="0.25">
      <c r="A98" s="35" t="s">
        <v>54</v>
      </c>
      <c r="B98" s="89">
        <v>25.8</v>
      </c>
      <c r="C98" s="22">
        <v>27.1</v>
      </c>
      <c r="D98" s="22">
        <v>28.5</v>
      </c>
      <c r="E98" s="22">
        <v>29.6</v>
      </c>
      <c r="F98" s="22">
        <v>31.5</v>
      </c>
      <c r="G98" s="22">
        <v>31.6</v>
      </c>
      <c r="H98" s="22">
        <v>32.700000000000003</v>
      </c>
      <c r="I98" s="22">
        <v>34.9</v>
      </c>
      <c r="J98" s="22">
        <v>29.1</v>
      </c>
      <c r="K98" s="22">
        <v>28.3</v>
      </c>
      <c r="L98" s="22">
        <v>29.7</v>
      </c>
      <c r="M98" s="22">
        <v>31.2</v>
      </c>
      <c r="N98" s="22">
        <v>32.200000000000003</v>
      </c>
      <c r="O98" s="22">
        <v>33.799999999999997</v>
      </c>
      <c r="P98" s="22">
        <v>34.5</v>
      </c>
      <c r="Q98" s="22">
        <v>35.6</v>
      </c>
      <c r="R98" s="22">
        <v>36.4</v>
      </c>
      <c r="S98" s="22">
        <v>36.4</v>
      </c>
      <c r="T98" s="22">
        <v>51.9</v>
      </c>
      <c r="U98" s="22">
        <v>53</v>
      </c>
      <c r="V98" s="68">
        <v>60.6</v>
      </c>
      <c r="W98" s="68">
        <v>60.7</v>
      </c>
      <c r="X98" s="103">
        <v>68.400000000000006</v>
      </c>
      <c r="Y98" s="93"/>
    </row>
    <row r="99" spans="1:25" ht="30" x14ac:dyDescent="0.25">
      <c r="A99" s="35" t="s">
        <v>55</v>
      </c>
      <c r="B99" s="89" t="s">
        <v>117</v>
      </c>
      <c r="C99" s="22" t="s">
        <v>117</v>
      </c>
      <c r="D99" s="22" t="s">
        <v>117</v>
      </c>
      <c r="E99" s="22" t="s">
        <v>117</v>
      </c>
      <c r="F99" s="22" t="s">
        <v>117</v>
      </c>
      <c r="G99" s="22" t="s">
        <v>117</v>
      </c>
      <c r="H99" s="22" t="s">
        <v>117</v>
      </c>
      <c r="I99" s="22" t="s">
        <v>117</v>
      </c>
      <c r="J99" s="22" t="s">
        <v>117</v>
      </c>
      <c r="K99" s="22" t="s">
        <v>117</v>
      </c>
      <c r="L99" s="22" t="s">
        <v>117</v>
      </c>
      <c r="M99" s="22" t="s">
        <v>117</v>
      </c>
      <c r="N99" s="22" t="s">
        <v>117</v>
      </c>
      <c r="O99" s="22" t="s">
        <v>117</v>
      </c>
      <c r="P99" s="22" t="s">
        <v>117</v>
      </c>
      <c r="Q99" s="22" t="s">
        <v>117</v>
      </c>
      <c r="R99" s="22" t="s">
        <v>117</v>
      </c>
      <c r="S99" s="22" t="s">
        <v>117</v>
      </c>
      <c r="T99" s="22" t="s">
        <v>117</v>
      </c>
      <c r="U99" s="22" t="s">
        <v>117</v>
      </c>
      <c r="V99" s="68" t="s">
        <v>117</v>
      </c>
      <c r="W99" s="68" t="s">
        <v>117</v>
      </c>
      <c r="X99" s="103" t="s">
        <v>117</v>
      </c>
      <c r="Y99" s="93"/>
    </row>
    <row r="100" spans="1:25" x14ac:dyDescent="0.25">
      <c r="A100" s="35" t="s">
        <v>56</v>
      </c>
      <c r="B100" s="89" t="s">
        <v>117</v>
      </c>
      <c r="C100" s="22" t="s">
        <v>117</v>
      </c>
      <c r="D100" s="22" t="s">
        <v>117</v>
      </c>
      <c r="E100" s="22" t="s">
        <v>117</v>
      </c>
      <c r="F100" s="22" t="s">
        <v>117</v>
      </c>
      <c r="G100" s="22" t="s">
        <v>117</v>
      </c>
      <c r="H100" s="22" t="s">
        <v>117</v>
      </c>
      <c r="I100" s="22" t="s">
        <v>117</v>
      </c>
      <c r="J100" s="22" t="s">
        <v>117</v>
      </c>
      <c r="K100" s="22" t="s">
        <v>117</v>
      </c>
      <c r="L100" s="22" t="s">
        <v>117</v>
      </c>
      <c r="M100" s="22" t="s">
        <v>117</v>
      </c>
      <c r="N100" s="22" t="s">
        <v>117</v>
      </c>
      <c r="O100" s="22" t="s">
        <v>117</v>
      </c>
      <c r="P100" s="22" t="s">
        <v>117</v>
      </c>
      <c r="Q100" s="22" t="s">
        <v>117</v>
      </c>
      <c r="R100" s="22" t="s">
        <v>117</v>
      </c>
      <c r="S100" s="22" t="s">
        <v>117</v>
      </c>
      <c r="T100" s="22" t="s">
        <v>117</v>
      </c>
      <c r="U100" s="22" t="s">
        <v>117</v>
      </c>
      <c r="V100" s="68" t="s">
        <v>117</v>
      </c>
      <c r="W100" s="68" t="s">
        <v>117</v>
      </c>
      <c r="X100" s="103" t="s">
        <v>117</v>
      </c>
      <c r="Y100" s="93"/>
    </row>
    <row r="101" spans="1:25" ht="30" x14ac:dyDescent="0.25">
      <c r="A101" s="35" t="s">
        <v>57</v>
      </c>
      <c r="B101" s="89">
        <v>11.4</v>
      </c>
      <c r="C101" s="22">
        <v>12.3</v>
      </c>
      <c r="D101" s="22">
        <v>12.9</v>
      </c>
      <c r="E101" s="22">
        <v>13.5</v>
      </c>
      <c r="F101" s="22">
        <v>13.1</v>
      </c>
      <c r="G101" s="22">
        <v>13.2</v>
      </c>
      <c r="H101" s="22">
        <v>12.9</v>
      </c>
      <c r="I101" s="22">
        <v>13.2</v>
      </c>
      <c r="J101" s="22">
        <v>14</v>
      </c>
      <c r="K101" s="22">
        <v>17.3</v>
      </c>
      <c r="L101" s="22">
        <v>17.7</v>
      </c>
      <c r="M101" s="22">
        <v>18.2</v>
      </c>
      <c r="N101" s="22">
        <v>17.5</v>
      </c>
      <c r="O101" s="22">
        <v>19.399999999999999</v>
      </c>
      <c r="P101" s="22">
        <v>16.600000000000001</v>
      </c>
      <c r="Q101" s="22">
        <v>10</v>
      </c>
      <c r="R101" s="22">
        <v>9.6999999999999993</v>
      </c>
      <c r="S101" s="22">
        <v>14.8</v>
      </c>
      <c r="T101" s="22">
        <v>15.2</v>
      </c>
      <c r="U101" s="22">
        <v>16.5</v>
      </c>
      <c r="V101" s="68">
        <v>14.3</v>
      </c>
      <c r="W101" s="68">
        <v>15.2</v>
      </c>
      <c r="X101" s="103">
        <v>16.399999999999999</v>
      </c>
      <c r="Y101" s="93"/>
    </row>
    <row r="102" spans="1:25" x14ac:dyDescent="0.25">
      <c r="A102" s="35" t="s">
        <v>58</v>
      </c>
      <c r="B102" s="89">
        <v>10</v>
      </c>
      <c r="C102" s="22">
        <v>10.6</v>
      </c>
      <c r="D102" s="22">
        <v>11.1</v>
      </c>
      <c r="E102" s="22">
        <v>11.2</v>
      </c>
      <c r="F102" s="22">
        <v>11.3</v>
      </c>
      <c r="G102" s="22">
        <v>11.9</v>
      </c>
      <c r="H102" s="22">
        <v>11.9</v>
      </c>
      <c r="I102" s="22">
        <v>12</v>
      </c>
      <c r="J102" s="22">
        <v>12</v>
      </c>
      <c r="K102" s="22">
        <v>12.7</v>
      </c>
      <c r="L102" s="22">
        <v>16.600000000000001</v>
      </c>
      <c r="M102" s="22">
        <v>16.899999999999999</v>
      </c>
      <c r="N102" s="22">
        <v>14.1</v>
      </c>
      <c r="O102" s="22">
        <v>13.5</v>
      </c>
      <c r="P102" s="22">
        <v>13.4</v>
      </c>
      <c r="Q102" s="22">
        <v>14.3</v>
      </c>
      <c r="R102" s="22">
        <v>14.3</v>
      </c>
      <c r="S102" s="22">
        <v>14.9</v>
      </c>
      <c r="T102" s="22">
        <v>15.7</v>
      </c>
      <c r="U102" s="22">
        <v>16.100000000000001</v>
      </c>
      <c r="V102" s="68">
        <v>16</v>
      </c>
      <c r="W102" s="68">
        <v>16.899999999999999</v>
      </c>
      <c r="X102" s="103">
        <v>17.5</v>
      </c>
      <c r="Y102" s="93"/>
    </row>
    <row r="103" spans="1:25" x14ac:dyDescent="0.25">
      <c r="A103" s="35" t="s">
        <v>59</v>
      </c>
      <c r="B103" s="89">
        <v>22.9</v>
      </c>
      <c r="C103" s="22">
        <v>24.1</v>
      </c>
      <c r="D103" s="22">
        <v>25.2</v>
      </c>
      <c r="E103" s="22">
        <v>27.1</v>
      </c>
      <c r="F103" s="22">
        <v>30.8</v>
      </c>
      <c r="G103" s="22">
        <v>31.7</v>
      </c>
      <c r="H103" s="22">
        <v>32.1</v>
      </c>
      <c r="I103" s="22">
        <v>33.799999999999997</v>
      </c>
      <c r="J103" s="22">
        <v>36.9</v>
      </c>
      <c r="K103" s="22">
        <v>41.7</v>
      </c>
      <c r="L103" s="22">
        <v>42.6</v>
      </c>
      <c r="M103" s="22">
        <v>41.6</v>
      </c>
      <c r="N103" s="22">
        <v>39.299999999999997</v>
      </c>
      <c r="O103" s="22">
        <v>40.200000000000003</v>
      </c>
      <c r="P103" s="22">
        <v>40.299999999999997</v>
      </c>
      <c r="Q103" s="22">
        <v>39.200000000000003</v>
      </c>
      <c r="R103" s="22">
        <v>40</v>
      </c>
      <c r="S103" s="22">
        <v>41.5</v>
      </c>
      <c r="T103" s="22">
        <v>43.7</v>
      </c>
      <c r="U103" s="22">
        <v>43.6</v>
      </c>
      <c r="V103" s="68">
        <v>45.8</v>
      </c>
      <c r="W103" s="68">
        <v>47</v>
      </c>
      <c r="X103" s="103">
        <v>46.1</v>
      </c>
      <c r="Y103" s="93"/>
    </row>
    <row r="104" spans="1:25" ht="30" x14ac:dyDescent="0.25">
      <c r="A104" s="35" t="s">
        <v>60</v>
      </c>
      <c r="B104" s="89">
        <v>4.8</v>
      </c>
      <c r="C104" s="22">
        <v>4.8</v>
      </c>
      <c r="D104" s="22">
        <v>4.9000000000000004</v>
      </c>
      <c r="E104" s="22">
        <v>5</v>
      </c>
      <c r="F104" s="22">
        <v>5.2</v>
      </c>
      <c r="G104" s="22">
        <v>5.2</v>
      </c>
      <c r="H104" s="22">
        <v>5.6</v>
      </c>
      <c r="I104" s="22">
        <v>5.9</v>
      </c>
      <c r="J104" s="22">
        <v>6.2</v>
      </c>
      <c r="K104" s="22">
        <v>7.1</v>
      </c>
      <c r="L104" s="22">
        <v>7.6</v>
      </c>
      <c r="M104" s="22">
        <v>7.5</v>
      </c>
      <c r="N104" s="22">
        <v>7.5</v>
      </c>
      <c r="O104" s="22">
        <v>6.9</v>
      </c>
      <c r="P104" s="22">
        <v>7.3</v>
      </c>
      <c r="Q104" s="22">
        <v>7.6</v>
      </c>
      <c r="R104" s="22">
        <v>7.3</v>
      </c>
      <c r="S104" s="22">
        <v>7.8</v>
      </c>
      <c r="T104" s="22">
        <v>7.7</v>
      </c>
      <c r="U104" s="22">
        <v>5.4</v>
      </c>
      <c r="V104" s="68">
        <v>5.0999999999999996</v>
      </c>
      <c r="W104" s="68">
        <v>4.8</v>
      </c>
      <c r="X104" s="103">
        <v>4.9000000000000004</v>
      </c>
      <c r="Y104" s="93"/>
    </row>
    <row r="105" spans="1:25" x14ac:dyDescent="0.25">
      <c r="A105" s="43" t="s">
        <v>61</v>
      </c>
      <c r="B105" s="89">
        <v>0.4</v>
      </c>
      <c r="C105" s="22">
        <v>0.4</v>
      </c>
      <c r="D105" s="22">
        <v>0.5</v>
      </c>
      <c r="E105" s="22">
        <v>0.7</v>
      </c>
      <c r="F105" s="22">
        <v>0.9</v>
      </c>
      <c r="G105" s="22">
        <v>1.2</v>
      </c>
      <c r="H105" s="22">
        <v>1.2</v>
      </c>
      <c r="I105" s="22">
        <v>1.1000000000000001</v>
      </c>
      <c r="J105" s="22">
        <v>1.3</v>
      </c>
      <c r="K105" s="22">
        <v>1.2</v>
      </c>
      <c r="L105" s="22">
        <v>1.3</v>
      </c>
      <c r="M105" s="22">
        <v>1.4</v>
      </c>
      <c r="N105" s="22">
        <v>1.7</v>
      </c>
      <c r="O105" s="22">
        <v>2.2999999999999998</v>
      </c>
      <c r="P105" s="22">
        <v>3.4</v>
      </c>
      <c r="Q105" s="22">
        <v>3.5</v>
      </c>
      <c r="R105" s="22">
        <v>2.6</v>
      </c>
      <c r="S105" s="22">
        <v>2.6</v>
      </c>
      <c r="T105" s="22">
        <v>2</v>
      </c>
      <c r="U105" s="22">
        <v>2.6</v>
      </c>
      <c r="V105" s="68">
        <v>2.6</v>
      </c>
      <c r="W105" s="68">
        <v>2.4</v>
      </c>
      <c r="X105" s="103">
        <v>1.7</v>
      </c>
      <c r="Y105" s="93"/>
    </row>
    <row r="106" spans="1:25" x14ac:dyDescent="0.25">
      <c r="B106" s="94"/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</row>
    <row r="107" spans="1:25" x14ac:dyDescent="0.25">
      <c r="B107" s="94"/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</row>
    <row r="108" spans="1:25" ht="15.75" x14ac:dyDescent="0.25">
      <c r="A108" s="53" t="s">
        <v>108</v>
      </c>
      <c r="B108" s="94"/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</row>
    <row r="109" spans="1:25" x14ac:dyDescent="0.25">
      <c r="A109" s="52" t="s">
        <v>62</v>
      </c>
      <c r="B109" s="91" t="s">
        <v>0</v>
      </c>
      <c r="C109" s="91" t="s">
        <v>84</v>
      </c>
      <c r="D109" s="91" t="s">
        <v>83</v>
      </c>
      <c r="E109" s="91" t="s">
        <v>82</v>
      </c>
      <c r="F109" s="91" t="s">
        <v>81</v>
      </c>
      <c r="G109" s="91" t="s">
        <v>80</v>
      </c>
      <c r="H109" s="91" t="s">
        <v>79</v>
      </c>
      <c r="I109" s="91" t="s">
        <v>78</v>
      </c>
      <c r="J109" s="91" t="s">
        <v>77</v>
      </c>
      <c r="K109" s="91" t="s">
        <v>76</v>
      </c>
      <c r="L109" s="91" t="s">
        <v>75</v>
      </c>
      <c r="M109" s="91" t="s">
        <v>74</v>
      </c>
      <c r="N109" s="91" t="s">
        <v>73</v>
      </c>
      <c r="O109" s="91" t="s">
        <v>72</v>
      </c>
      <c r="P109" s="91" t="s">
        <v>71</v>
      </c>
      <c r="Q109" s="91" t="s">
        <v>70</v>
      </c>
      <c r="R109" s="91" t="s">
        <v>69</v>
      </c>
      <c r="S109" s="91" t="s">
        <v>68</v>
      </c>
      <c r="T109" s="91" t="s">
        <v>27</v>
      </c>
      <c r="U109" s="92" t="s">
        <v>26</v>
      </c>
      <c r="V109" s="91" t="s">
        <v>114</v>
      </c>
      <c r="W109" s="91" t="s">
        <v>120</v>
      </c>
      <c r="X109" s="107" t="s">
        <v>127</v>
      </c>
      <c r="Y109" s="93"/>
    </row>
    <row r="110" spans="1:25" x14ac:dyDescent="0.25">
      <c r="A110" s="42" t="s">
        <v>30</v>
      </c>
      <c r="B110" s="22">
        <v>849.3</v>
      </c>
      <c r="C110" s="22">
        <v>927</v>
      </c>
      <c r="D110" s="22">
        <v>882.2</v>
      </c>
      <c r="E110" s="22">
        <v>883.3</v>
      </c>
      <c r="F110" s="22">
        <v>785.2</v>
      </c>
      <c r="G110" s="22">
        <v>883.7</v>
      </c>
      <c r="H110" s="22">
        <v>916.8</v>
      </c>
      <c r="I110" s="22">
        <v>956.4</v>
      </c>
      <c r="J110" s="22">
        <v>999.9</v>
      </c>
      <c r="K110" s="22">
        <v>819.8</v>
      </c>
      <c r="L110" s="22">
        <v>897.7</v>
      </c>
      <c r="M110" s="22">
        <v>965.3</v>
      </c>
      <c r="N110" s="22">
        <v>943.2</v>
      </c>
      <c r="O110" s="22">
        <v>868.2</v>
      </c>
      <c r="P110" s="22">
        <v>937.5</v>
      </c>
      <c r="Q110" s="22">
        <v>889.1</v>
      </c>
      <c r="R110" s="22">
        <v>865.2</v>
      </c>
      <c r="S110" s="22">
        <v>946.4</v>
      </c>
      <c r="T110" s="22">
        <v>1008.8</v>
      </c>
      <c r="U110" s="22">
        <v>991.9</v>
      </c>
      <c r="V110" s="68">
        <v>999.3</v>
      </c>
      <c r="W110" s="68">
        <v>973.9</v>
      </c>
      <c r="X110" s="68">
        <v>1144.0999999999999</v>
      </c>
      <c r="Y110" s="93"/>
    </row>
    <row r="111" spans="1:25" x14ac:dyDescent="0.25">
      <c r="A111" s="35" t="s">
        <v>32</v>
      </c>
      <c r="B111" s="22">
        <v>15.5</v>
      </c>
      <c r="C111" s="22">
        <v>15.9</v>
      </c>
      <c r="D111" s="22">
        <v>15.7</v>
      </c>
      <c r="E111" s="22">
        <v>14.9</v>
      </c>
      <c r="F111" s="22">
        <v>17.399999999999999</v>
      </c>
      <c r="G111" s="22">
        <v>16.8</v>
      </c>
      <c r="H111" s="22">
        <v>15.2</v>
      </c>
      <c r="I111" s="22">
        <v>19.899999999999999</v>
      </c>
      <c r="J111" s="22">
        <v>20.100000000000001</v>
      </c>
      <c r="K111" s="22">
        <v>19.2</v>
      </c>
      <c r="L111" s="22">
        <v>19.2</v>
      </c>
      <c r="M111" s="22">
        <v>18.100000000000001</v>
      </c>
      <c r="N111" s="22">
        <v>19.100000000000001</v>
      </c>
      <c r="O111" s="22">
        <v>19.399999999999999</v>
      </c>
      <c r="P111" s="22">
        <v>22.2</v>
      </c>
      <c r="Q111" s="22">
        <v>18.2</v>
      </c>
      <c r="R111" s="22">
        <v>20.6</v>
      </c>
      <c r="S111" s="22">
        <v>19.600000000000001</v>
      </c>
      <c r="T111" s="22">
        <v>19</v>
      </c>
      <c r="U111" s="22">
        <v>22.8</v>
      </c>
      <c r="V111" s="68">
        <v>28.3</v>
      </c>
      <c r="W111" s="68">
        <v>27.4</v>
      </c>
      <c r="X111" s="68">
        <v>32</v>
      </c>
      <c r="Y111" s="93"/>
    </row>
    <row r="112" spans="1:25" x14ac:dyDescent="0.25">
      <c r="A112" s="35" t="s">
        <v>33</v>
      </c>
      <c r="B112" s="22">
        <v>32.6</v>
      </c>
      <c r="C112" s="22">
        <v>28.8</v>
      </c>
      <c r="D112" s="22">
        <v>30</v>
      </c>
      <c r="E112" s="22">
        <v>29.3</v>
      </c>
      <c r="F112" s="22">
        <v>28</v>
      </c>
      <c r="G112" s="22">
        <v>27.8</v>
      </c>
      <c r="H112" s="22">
        <v>28.8</v>
      </c>
      <c r="I112" s="22">
        <v>40.200000000000003</v>
      </c>
      <c r="J112" s="22">
        <v>39.200000000000003</v>
      </c>
      <c r="K112" s="22">
        <v>29.4</v>
      </c>
      <c r="L112" s="22">
        <v>32.299999999999997</v>
      </c>
      <c r="M112" s="22">
        <v>32.799999999999997</v>
      </c>
      <c r="N112" s="22">
        <v>29.3</v>
      </c>
      <c r="O112" s="22">
        <v>34.200000000000003</v>
      </c>
      <c r="P112" s="22">
        <v>47.4</v>
      </c>
      <c r="Q112" s="22">
        <v>46.9</v>
      </c>
      <c r="R112" s="22">
        <v>46.7</v>
      </c>
      <c r="S112" s="22">
        <v>50</v>
      </c>
      <c r="T112" s="22">
        <v>51.7</v>
      </c>
      <c r="U112" s="22">
        <v>44.8</v>
      </c>
      <c r="V112" s="68">
        <v>43</v>
      </c>
      <c r="W112" s="68">
        <v>47.2</v>
      </c>
      <c r="X112" s="68">
        <v>53</v>
      </c>
      <c r="Y112" s="93"/>
    </row>
    <row r="113" spans="1:25" x14ac:dyDescent="0.25">
      <c r="A113" s="35" t="s">
        <v>34</v>
      </c>
      <c r="B113" s="22" t="s">
        <v>117</v>
      </c>
      <c r="C113" s="22" t="s">
        <v>117</v>
      </c>
      <c r="D113" s="22" t="s">
        <v>117</v>
      </c>
      <c r="E113" s="22" t="s">
        <v>117</v>
      </c>
      <c r="F113" s="22" t="s">
        <v>117</v>
      </c>
      <c r="G113" s="22" t="s">
        <v>117</v>
      </c>
      <c r="H113" s="22" t="s">
        <v>117</v>
      </c>
      <c r="I113" s="22" t="s">
        <v>117</v>
      </c>
      <c r="J113" s="22" t="s">
        <v>117</v>
      </c>
      <c r="K113" s="22" t="s">
        <v>117</v>
      </c>
      <c r="L113" s="22" t="s">
        <v>117</v>
      </c>
      <c r="M113" s="22" t="s">
        <v>117</v>
      </c>
      <c r="N113" s="22" t="s">
        <v>117</v>
      </c>
      <c r="O113" s="22" t="s">
        <v>117</v>
      </c>
      <c r="P113" s="22" t="s">
        <v>117</v>
      </c>
      <c r="Q113" s="22" t="s">
        <v>117</v>
      </c>
      <c r="R113" s="22" t="s">
        <v>117</v>
      </c>
      <c r="S113" s="22" t="s">
        <v>117</v>
      </c>
      <c r="T113" s="22" t="s">
        <v>117</v>
      </c>
      <c r="U113" s="22" t="s">
        <v>117</v>
      </c>
      <c r="V113" s="68" t="s">
        <v>117</v>
      </c>
      <c r="W113" s="68" t="s">
        <v>117</v>
      </c>
      <c r="X113" s="68" t="s">
        <v>117</v>
      </c>
      <c r="Y113" s="93"/>
    </row>
    <row r="114" spans="1:25" x14ac:dyDescent="0.25">
      <c r="A114" s="35" t="s">
        <v>35</v>
      </c>
      <c r="B114" s="22">
        <v>1.3</v>
      </c>
      <c r="C114" s="22">
        <v>1.3</v>
      </c>
      <c r="D114" s="22">
        <v>1.3</v>
      </c>
      <c r="E114" s="22">
        <v>1.2</v>
      </c>
      <c r="F114" s="22">
        <v>1.4</v>
      </c>
      <c r="G114" s="22">
        <v>1.4</v>
      </c>
      <c r="H114" s="22">
        <v>1.2</v>
      </c>
      <c r="I114" s="22">
        <v>1.2</v>
      </c>
      <c r="J114" s="22">
        <v>1.2</v>
      </c>
      <c r="K114" s="22">
        <v>1.1000000000000001</v>
      </c>
      <c r="L114" s="22">
        <v>1.1000000000000001</v>
      </c>
      <c r="M114" s="22">
        <v>1.2</v>
      </c>
      <c r="N114" s="22">
        <v>1.4</v>
      </c>
      <c r="O114" s="22">
        <v>2.4</v>
      </c>
      <c r="P114" s="22">
        <v>3</v>
      </c>
      <c r="Q114" s="22">
        <v>2.7</v>
      </c>
      <c r="R114" s="22">
        <v>3</v>
      </c>
      <c r="S114" s="22">
        <v>3.7</v>
      </c>
      <c r="T114" s="22">
        <v>3.5</v>
      </c>
      <c r="U114" s="22">
        <v>4.2</v>
      </c>
      <c r="V114" s="68">
        <v>2.5</v>
      </c>
      <c r="W114" s="68">
        <v>0.5</v>
      </c>
      <c r="X114" s="68">
        <v>5.9</v>
      </c>
      <c r="Y114" s="93"/>
    </row>
    <row r="115" spans="1:25" x14ac:dyDescent="0.25">
      <c r="A115" s="35" t="s">
        <v>36</v>
      </c>
      <c r="B115" s="22" t="s">
        <v>117</v>
      </c>
      <c r="C115" s="22" t="s">
        <v>117</v>
      </c>
      <c r="D115" s="22" t="s">
        <v>117</v>
      </c>
      <c r="E115" s="22" t="s">
        <v>117</v>
      </c>
      <c r="F115" s="22" t="s">
        <v>117</v>
      </c>
      <c r="G115" s="22" t="s">
        <v>117</v>
      </c>
      <c r="H115" s="22" t="s">
        <v>117</v>
      </c>
      <c r="I115" s="22" t="s">
        <v>117</v>
      </c>
      <c r="J115" s="22" t="s">
        <v>117</v>
      </c>
      <c r="K115" s="22" t="s">
        <v>117</v>
      </c>
      <c r="L115" s="22" t="s">
        <v>117</v>
      </c>
      <c r="M115" s="22" t="s">
        <v>117</v>
      </c>
      <c r="N115" s="22" t="s">
        <v>117</v>
      </c>
      <c r="O115" s="22" t="s">
        <v>117</v>
      </c>
      <c r="P115" s="22" t="s">
        <v>117</v>
      </c>
      <c r="Q115" s="22" t="s">
        <v>117</v>
      </c>
      <c r="R115" s="22" t="s">
        <v>117</v>
      </c>
      <c r="S115" s="22" t="s">
        <v>117</v>
      </c>
      <c r="T115" s="22" t="s">
        <v>117</v>
      </c>
      <c r="U115" s="22" t="s">
        <v>117</v>
      </c>
      <c r="V115" s="68" t="s">
        <v>117</v>
      </c>
      <c r="W115" s="68" t="s">
        <v>117</v>
      </c>
      <c r="X115" s="68" t="s">
        <v>117</v>
      </c>
      <c r="Y115" s="93"/>
    </row>
    <row r="116" spans="1:25" x14ac:dyDescent="0.25">
      <c r="A116" s="35" t="s">
        <v>37</v>
      </c>
      <c r="B116" s="22" t="s">
        <v>117</v>
      </c>
      <c r="C116" s="22" t="s">
        <v>117</v>
      </c>
      <c r="D116" s="22" t="s">
        <v>117</v>
      </c>
      <c r="E116" s="22" t="s">
        <v>117</v>
      </c>
      <c r="F116" s="22" t="s">
        <v>117</v>
      </c>
      <c r="G116" s="22" t="s">
        <v>117</v>
      </c>
      <c r="H116" s="22" t="s">
        <v>117</v>
      </c>
      <c r="I116" s="22" t="s">
        <v>117</v>
      </c>
      <c r="J116" s="22" t="s">
        <v>117</v>
      </c>
      <c r="K116" s="22" t="s">
        <v>117</v>
      </c>
      <c r="L116" s="22" t="s">
        <v>117</v>
      </c>
      <c r="M116" s="22" t="s">
        <v>117</v>
      </c>
      <c r="N116" s="22" t="s">
        <v>117</v>
      </c>
      <c r="O116" s="22" t="s">
        <v>117</v>
      </c>
      <c r="P116" s="22" t="s">
        <v>117</v>
      </c>
      <c r="Q116" s="22" t="s">
        <v>117</v>
      </c>
      <c r="R116" s="22" t="s">
        <v>117</v>
      </c>
      <c r="S116" s="22" t="s">
        <v>117</v>
      </c>
      <c r="T116" s="22" t="s">
        <v>117</v>
      </c>
      <c r="U116" s="22" t="s">
        <v>117</v>
      </c>
      <c r="V116" s="68" t="s">
        <v>117</v>
      </c>
      <c r="W116" s="68" t="s">
        <v>117</v>
      </c>
      <c r="X116" s="68" t="s">
        <v>117</v>
      </c>
      <c r="Y116" s="93"/>
    </row>
    <row r="117" spans="1:25" x14ac:dyDescent="0.25">
      <c r="A117" s="35" t="s">
        <v>38</v>
      </c>
      <c r="B117" s="22" t="s">
        <v>117</v>
      </c>
      <c r="C117" s="22" t="s">
        <v>117</v>
      </c>
      <c r="D117" s="22" t="s">
        <v>117</v>
      </c>
      <c r="E117" s="22" t="s">
        <v>117</v>
      </c>
      <c r="F117" s="22" t="s">
        <v>117</v>
      </c>
      <c r="G117" s="22" t="s">
        <v>117</v>
      </c>
      <c r="H117" s="22" t="s">
        <v>117</v>
      </c>
      <c r="I117" s="22" t="s">
        <v>117</v>
      </c>
      <c r="J117" s="22" t="s">
        <v>117</v>
      </c>
      <c r="K117" s="22" t="s">
        <v>117</v>
      </c>
      <c r="L117" s="22" t="s">
        <v>117</v>
      </c>
      <c r="M117" s="22" t="s">
        <v>117</v>
      </c>
      <c r="N117" s="22" t="s">
        <v>117</v>
      </c>
      <c r="O117" s="22" t="s">
        <v>117</v>
      </c>
      <c r="P117" s="22" t="s">
        <v>117</v>
      </c>
      <c r="Q117" s="22" t="s">
        <v>117</v>
      </c>
      <c r="R117" s="22" t="s">
        <v>117</v>
      </c>
      <c r="S117" s="22" t="s">
        <v>117</v>
      </c>
      <c r="T117" s="22" t="s">
        <v>117</v>
      </c>
      <c r="U117" s="22" t="s">
        <v>117</v>
      </c>
      <c r="V117" s="68" t="s">
        <v>117</v>
      </c>
      <c r="W117" s="68" t="s">
        <v>117</v>
      </c>
      <c r="X117" s="68" t="s">
        <v>117</v>
      </c>
      <c r="Y117" s="93"/>
    </row>
    <row r="118" spans="1:25" x14ac:dyDescent="0.25">
      <c r="A118" s="35" t="s">
        <v>39</v>
      </c>
      <c r="B118" s="22" t="s">
        <v>117</v>
      </c>
      <c r="C118" s="22" t="s">
        <v>117</v>
      </c>
      <c r="D118" s="22" t="s">
        <v>117</v>
      </c>
      <c r="E118" s="22" t="s">
        <v>117</v>
      </c>
      <c r="F118" s="22" t="s">
        <v>117</v>
      </c>
      <c r="G118" s="22" t="s">
        <v>117</v>
      </c>
      <c r="H118" s="22" t="s">
        <v>117</v>
      </c>
      <c r="I118" s="22" t="s">
        <v>117</v>
      </c>
      <c r="J118" s="22" t="s">
        <v>117</v>
      </c>
      <c r="K118" s="22" t="s">
        <v>117</v>
      </c>
      <c r="L118" s="22" t="s">
        <v>117</v>
      </c>
      <c r="M118" s="22" t="s">
        <v>117</v>
      </c>
      <c r="N118" s="22" t="s">
        <v>117</v>
      </c>
      <c r="O118" s="22" t="s">
        <v>117</v>
      </c>
      <c r="P118" s="22" t="s">
        <v>117</v>
      </c>
      <c r="Q118" s="22" t="s">
        <v>117</v>
      </c>
      <c r="R118" s="22" t="s">
        <v>117</v>
      </c>
      <c r="S118" s="22" t="s">
        <v>117</v>
      </c>
      <c r="T118" s="22" t="s">
        <v>117</v>
      </c>
      <c r="U118" s="22" t="s">
        <v>117</v>
      </c>
      <c r="V118" s="68" t="s">
        <v>117</v>
      </c>
      <c r="W118" s="68" t="s">
        <v>117</v>
      </c>
      <c r="X118" s="68" t="s">
        <v>117</v>
      </c>
      <c r="Y118" s="93"/>
    </row>
    <row r="119" spans="1:25" x14ac:dyDescent="0.25">
      <c r="A119" s="35" t="s">
        <v>40</v>
      </c>
      <c r="B119" s="22" t="s">
        <v>117</v>
      </c>
      <c r="C119" s="22" t="s">
        <v>117</v>
      </c>
      <c r="D119" s="22" t="s">
        <v>117</v>
      </c>
      <c r="E119" s="22" t="s">
        <v>117</v>
      </c>
      <c r="F119" s="22" t="s">
        <v>117</v>
      </c>
      <c r="G119" s="22" t="s">
        <v>117</v>
      </c>
      <c r="H119" s="22" t="s">
        <v>117</v>
      </c>
      <c r="I119" s="22" t="s">
        <v>117</v>
      </c>
      <c r="J119" s="22" t="s">
        <v>117</v>
      </c>
      <c r="K119" s="22" t="s">
        <v>117</v>
      </c>
      <c r="L119" s="22" t="s">
        <v>117</v>
      </c>
      <c r="M119" s="22" t="s">
        <v>117</v>
      </c>
      <c r="N119" s="22" t="s">
        <v>117</v>
      </c>
      <c r="O119" s="22" t="s">
        <v>117</v>
      </c>
      <c r="P119" s="22" t="s">
        <v>117</v>
      </c>
      <c r="Q119" s="22" t="s">
        <v>117</v>
      </c>
      <c r="R119" s="22" t="s">
        <v>117</v>
      </c>
      <c r="S119" s="22" t="s">
        <v>117</v>
      </c>
      <c r="T119" s="22" t="s">
        <v>117</v>
      </c>
      <c r="U119" s="22" t="s">
        <v>117</v>
      </c>
      <c r="V119" s="68" t="s">
        <v>117</v>
      </c>
      <c r="W119" s="68" t="s">
        <v>117</v>
      </c>
      <c r="X119" s="68" t="s">
        <v>117</v>
      </c>
      <c r="Y119" s="93"/>
    </row>
    <row r="120" spans="1:25" ht="30" x14ac:dyDescent="0.25">
      <c r="A120" s="35" t="s">
        <v>41</v>
      </c>
      <c r="B120" s="22" t="s">
        <v>117</v>
      </c>
      <c r="C120" s="22" t="s">
        <v>117</v>
      </c>
      <c r="D120" s="22" t="s">
        <v>117</v>
      </c>
      <c r="E120" s="22" t="s">
        <v>117</v>
      </c>
      <c r="F120" s="22" t="s">
        <v>117</v>
      </c>
      <c r="G120" s="22" t="s">
        <v>117</v>
      </c>
      <c r="H120" s="22" t="s">
        <v>117</v>
      </c>
      <c r="I120" s="22" t="s">
        <v>117</v>
      </c>
      <c r="J120" s="22" t="s">
        <v>117</v>
      </c>
      <c r="K120" s="22" t="s">
        <v>117</v>
      </c>
      <c r="L120" s="22" t="s">
        <v>117</v>
      </c>
      <c r="M120" s="22" t="s">
        <v>117</v>
      </c>
      <c r="N120" s="22" t="s">
        <v>117</v>
      </c>
      <c r="O120" s="22" t="s">
        <v>117</v>
      </c>
      <c r="P120" s="22" t="s">
        <v>117</v>
      </c>
      <c r="Q120" s="22" t="s">
        <v>117</v>
      </c>
      <c r="R120" s="22" t="s">
        <v>117</v>
      </c>
      <c r="S120" s="22" t="s">
        <v>117</v>
      </c>
      <c r="T120" s="22" t="s">
        <v>117</v>
      </c>
      <c r="U120" s="22" t="s">
        <v>117</v>
      </c>
      <c r="V120" s="68" t="s">
        <v>117</v>
      </c>
      <c r="W120" s="68" t="s">
        <v>117</v>
      </c>
      <c r="X120" s="68" t="s">
        <v>117</v>
      </c>
      <c r="Y120" s="93"/>
    </row>
    <row r="121" spans="1:25" x14ac:dyDescent="0.25">
      <c r="A121" s="35" t="s">
        <v>42</v>
      </c>
      <c r="B121" s="22" t="s">
        <v>117</v>
      </c>
      <c r="C121" s="22" t="s">
        <v>117</v>
      </c>
      <c r="D121" s="22" t="s">
        <v>117</v>
      </c>
      <c r="E121" s="22" t="s">
        <v>117</v>
      </c>
      <c r="F121" s="22" t="s">
        <v>117</v>
      </c>
      <c r="G121" s="22" t="s">
        <v>117</v>
      </c>
      <c r="H121" s="22" t="s">
        <v>117</v>
      </c>
      <c r="I121" s="22" t="s">
        <v>117</v>
      </c>
      <c r="J121" s="22" t="s">
        <v>117</v>
      </c>
      <c r="K121" s="22" t="s">
        <v>117</v>
      </c>
      <c r="L121" s="22" t="s">
        <v>117</v>
      </c>
      <c r="M121" s="22" t="s">
        <v>117</v>
      </c>
      <c r="N121" s="22" t="s">
        <v>117</v>
      </c>
      <c r="O121" s="22" t="s">
        <v>117</v>
      </c>
      <c r="P121" s="22" t="s">
        <v>117</v>
      </c>
      <c r="Q121" s="22" t="s">
        <v>117</v>
      </c>
      <c r="R121" s="22" t="s">
        <v>117</v>
      </c>
      <c r="S121" s="22" t="s">
        <v>117</v>
      </c>
      <c r="T121" s="22" t="s">
        <v>117</v>
      </c>
      <c r="U121" s="22" t="s">
        <v>117</v>
      </c>
      <c r="V121" s="68" t="s">
        <v>117</v>
      </c>
      <c r="W121" s="68" t="s">
        <v>117</v>
      </c>
      <c r="X121" s="68" t="s">
        <v>117</v>
      </c>
      <c r="Y121" s="93"/>
    </row>
    <row r="122" spans="1:25" x14ac:dyDescent="0.25">
      <c r="A122" s="35" t="s">
        <v>43</v>
      </c>
      <c r="B122" s="22" t="s">
        <v>117</v>
      </c>
      <c r="C122" s="22" t="s">
        <v>117</v>
      </c>
      <c r="D122" s="22" t="s">
        <v>117</v>
      </c>
      <c r="E122" s="22" t="s">
        <v>117</v>
      </c>
      <c r="F122" s="22" t="s">
        <v>117</v>
      </c>
      <c r="G122" s="22" t="s">
        <v>117</v>
      </c>
      <c r="H122" s="22" t="s">
        <v>117</v>
      </c>
      <c r="I122" s="22" t="s">
        <v>117</v>
      </c>
      <c r="J122" s="22" t="s">
        <v>117</v>
      </c>
      <c r="K122" s="22" t="s">
        <v>117</v>
      </c>
      <c r="L122" s="22" t="s">
        <v>117</v>
      </c>
      <c r="M122" s="22" t="s">
        <v>117</v>
      </c>
      <c r="N122" s="22" t="s">
        <v>117</v>
      </c>
      <c r="O122" s="22" t="s">
        <v>117</v>
      </c>
      <c r="P122" s="22" t="s">
        <v>117</v>
      </c>
      <c r="Q122" s="22" t="s">
        <v>117</v>
      </c>
      <c r="R122" s="22" t="s">
        <v>117</v>
      </c>
      <c r="S122" s="22" t="s">
        <v>117</v>
      </c>
      <c r="T122" s="22" t="s">
        <v>117</v>
      </c>
      <c r="U122" s="22" t="s">
        <v>117</v>
      </c>
      <c r="V122" s="68" t="s">
        <v>117</v>
      </c>
      <c r="W122" s="68" t="s">
        <v>117</v>
      </c>
      <c r="X122" s="68" t="s">
        <v>117</v>
      </c>
      <c r="Y122" s="93"/>
    </row>
    <row r="123" spans="1:25" x14ac:dyDescent="0.25">
      <c r="A123" s="35" t="s">
        <v>44</v>
      </c>
      <c r="B123" s="22" t="s">
        <v>117</v>
      </c>
      <c r="C123" s="22" t="s">
        <v>117</v>
      </c>
      <c r="D123" s="22" t="s">
        <v>117</v>
      </c>
      <c r="E123" s="22" t="s">
        <v>117</v>
      </c>
      <c r="F123" s="22" t="s">
        <v>117</v>
      </c>
      <c r="G123" s="22" t="s">
        <v>117</v>
      </c>
      <c r="H123" s="22" t="s">
        <v>117</v>
      </c>
      <c r="I123" s="22" t="s">
        <v>117</v>
      </c>
      <c r="J123" s="22" t="s">
        <v>117</v>
      </c>
      <c r="K123" s="22" t="s">
        <v>117</v>
      </c>
      <c r="L123" s="22" t="s">
        <v>117</v>
      </c>
      <c r="M123" s="22" t="s">
        <v>117</v>
      </c>
      <c r="N123" s="22" t="s">
        <v>117</v>
      </c>
      <c r="O123" s="22" t="s">
        <v>117</v>
      </c>
      <c r="P123" s="22" t="s">
        <v>117</v>
      </c>
      <c r="Q123" s="22" t="s">
        <v>117</v>
      </c>
      <c r="R123" s="22" t="s">
        <v>117</v>
      </c>
      <c r="S123" s="22" t="s">
        <v>117</v>
      </c>
      <c r="T123" s="22" t="s">
        <v>117</v>
      </c>
      <c r="U123" s="22" t="s">
        <v>117</v>
      </c>
      <c r="V123" s="68" t="s">
        <v>117</v>
      </c>
      <c r="W123" s="68" t="s">
        <v>117</v>
      </c>
      <c r="X123" s="68" t="s">
        <v>117</v>
      </c>
      <c r="Y123" s="93"/>
    </row>
    <row r="124" spans="1:25" ht="30" x14ac:dyDescent="0.25">
      <c r="A124" s="35" t="s">
        <v>45</v>
      </c>
      <c r="B124" s="22" t="s">
        <v>117</v>
      </c>
      <c r="C124" s="22" t="s">
        <v>117</v>
      </c>
      <c r="D124" s="22" t="s">
        <v>117</v>
      </c>
      <c r="E124" s="22" t="s">
        <v>117</v>
      </c>
      <c r="F124" s="22" t="s">
        <v>117</v>
      </c>
      <c r="G124" s="22" t="s">
        <v>117</v>
      </c>
      <c r="H124" s="22" t="s">
        <v>117</v>
      </c>
      <c r="I124" s="22" t="s">
        <v>117</v>
      </c>
      <c r="J124" s="22" t="s">
        <v>117</v>
      </c>
      <c r="K124" s="22" t="s">
        <v>117</v>
      </c>
      <c r="L124" s="22" t="s">
        <v>117</v>
      </c>
      <c r="M124" s="22" t="s">
        <v>117</v>
      </c>
      <c r="N124" s="22" t="s">
        <v>117</v>
      </c>
      <c r="O124" s="22" t="s">
        <v>117</v>
      </c>
      <c r="P124" s="22" t="s">
        <v>117</v>
      </c>
      <c r="Q124" s="22" t="s">
        <v>117</v>
      </c>
      <c r="R124" s="22" t="s">
        <v>117</v>
      </c>
      <c r="S124" s="22" t="s">
        <v>117</v>
      </c>
      <c r="T124" s="22" t="s">
        <v>117</v>
      </c>
      <c r="U124" s="22" t="s">
        <v>117</v>
      </c>
      <c r="V124" s="68" t="s">
        <v>117</v>
      </c>
      <c r="W124" s="68" t="s">
        <v>117</v>
      </c>
      <c r="X124" s="68" t="s">
        <v>117</v>
      </c>
      <c r="Y124" s="93"/>
    </row>
    <row r="125" spans="1:25" x14ac:dyDescent="0.25">
      <c r="A125" s="35" t="s">
        <v>46</v>
      </c>
      <c r="B125" s="22" t="s">
        <v>117</v>
      </c>
      <c r="C125" s="22" t="s">
        <v>117</v>
      </c>
      <c r="D125" s="22" t="s">
        <v>117</v>
      </c>
      <c r="E125" s="22" t="s">
        <v>117</v>
      </c>
      <c r="F125" s="22" t="s">
        <v>117</v>
      </c>
      <c r="G125" s="22" t="s">
        <v>117</v>
      </c>
      <c r="H125" s="22" t="s">
        <v>117</v>
      </c>
      <c r="I125" s="22" t="s">
        <v>117</v>
      </c>
      <c r="J125" s="22" t="s">
        <v>117</v>
      </c>
      <c r="K125" s="22" t="s">
        <v>117</v>
      </c>
      <c r="L125" s="22" t="s">
        <v>117</v>
      </c>
      <c r="M125" s="22" t="s">
        <v>117</v>
      </c>
      <c r="N125" s="22" t="s">
        <v>117</v>
      </c>
      <c r="O125" s="22" t="s">
        <v>117</v>
      </c>
      <c r="P125" s="22" t="s">
        <v>117</v>
      </c>
      <c r="Q125" s="22" t="s">
        <v>117</v>
      </c>
      <c r="R125" s="22" t="s">
        <v>117</v>
      </c>
      <c r="S125" s="22" t="s">
        <v>117</v>
      </c>
      <c r="T125" s="22" t="s">
        <v>117</v>
      </c>
      <c r="U125" s="22" t="s">
        <v>117</v>
      </c>
      <c r="V125" s="68" t="s">
        <v>117</v>
      </c>
      <c r="W125" s="68" t="s">
        <v>117</v>
      </c>
      <c r="X125" s="68" t="s">
        <v>117</v>
      </c>
      <c r="Y125" s="93"/>
    </row>
    <row r="126" spans="1:25" x14ac:dyDescent="0.25">
      <c r="A126" s="35" t="s">
        <v>47</v>
      </c>
      <c r="B126" s="22">
        <v>40.299999999999997</v>
      </c>
      <c r="C126" s="22">
        <v>38.799999999999997</v>
      </c>
      <c r="D126" s="22">
        <v>40.799999999999997</v>
      </c>
      <c r="E126" s="22">
        <v>16</v>
      </c>
      <c r="F126" s="22">
        <v>49.8</v>
      </c>
      <c r="G126" s="22">
        <v>56.8</v>
      </c>
      <c r="H126" s="22">
        <v>55.1</v>
      </c>
      <c r="I126" s="22">
        <v>59.6</v>
      </c>
      <c r="J126" s="22">
        <v>59.6</v>
      </c>
      <c r="K126" s="22">
        <v>63.5</v>
      </c>
      <c r="L126" s="22">
        <v>62.2</v>
      </c>
      <c r="M126" s="22">
        <v>69.900000000000006</v>
      </c>
      <c r="N126" s="22">
        <v>59.6</v>
      </c>
      <c r="O126" s="22">
        <v>57</v>
      </c>
      <c r="P126" s="22">
        <v>57.3</v>
      </c>
      <c r="Q126" s="22">
        <v>64.400000000000006</v>
      </c>
      <c r="R126" s="22">
        <v>58.8</v>
      </c>
      <c r="S126" s="22">
        <v>59.7</v>
      </c>
      <c r="T126" s="22">
        <v>58</v>
      </c>
      <c r="U126" s="22">
        <v>63.1</v>
      </c>
      <c r="V126" s="68">
        <v>58.7</v>
      </c>
      <c r="W126" s="68">
        <v>60.5</v>
      </c>
      <c r="X126" s="68">
        <v>65.900000000000006</v>
      </c>
      <c r="Y126" s="93"/>
    </row>
    <row r="127" spans="1:25" ht="30" x14ac:dyDescent="0.25">
      <c r="A127" s="35" t="s">
        <v>48</v>
      </c>
      <c r="B127" s="22">
        <v>40.799999999999997</v>
      </c>
      <c r="C127" s="22">
        <v>44.5</v>
      </c>
      <c r="D127" s="22">
        <v>46.1</v>
      </c>
      <c r="E127" s="22">
        <v>48.3</v>
      </c>
      <c r="F127" s="22">
        <v>53.4</v>
      </c>
      <c r="G127" s="22">
        <v>50.3</v>
      </c>
      <c r="H127" s="22">
        <v>61.9</v>
      </c>
      <c r="I127" s="22">
        <v>92.7</v>
      </c>
      <c r="J127" s="22">
        <v>76.099999999999994</v>
      </c>
      <c r="K127" s="22">
        <v>73</v>
      </c>
      <c r="L127" s="22">
        <v>82.9</v>
      </c>
      <c r="M127" s="22">
        <v>108.1</v>
      </c>
      <c r="N127" s="22">
        <v>68.900000000000006</v>
      </c>
      <c r="O127" s="22">
        <v>59</v>
      </c>
      <c r="P127" s="22">
        <v>59.2</v>
      </c>
      <c r="Q127" s="22">
        <v>67.099999999999994</v>
      </c>
      <c r="R127" s="22">
        <v>64.7</v>
      </c>
      <c r="S127" s="22">
        <v>67.5</v>
      </c>
      <c r="T127" s="22">
        <v>66.5</v>
      </c>
      <c r="U127" s="22">
        <v>64.400000000000006</v>
      </c>
      <c r="V127" s="68">
        <v>64.599999999999994</v>
      </c>
      <c r="W127" s="68">
        <v>62.5</v>
      </c>
      <c r="X127" s="68">
        <v>67.3</v>
      </c>
      <c r="Y127" s="93"/>
    </row>
    <row r="128" spans="1:25" x14ac:dyDescent="0.25">
      <c r="A128" s="35" t="s">
        <v>49</v>
      </c>
      <c r="B128" s="22">
        <v>25.2</v>
      </c>
      <c r="C128" s="22">
        <v>27.6</v>
      </c>
      <c r="D128" s="22">
        <v>27.9</v>
      </c>
      <c r="E128" s="22">
        <v>28.9</v>
      </c>
      <c r="F128" s="22">
        <v>30.6</v>
      </c>
      <c r="G128" s="22">
        <v>32.5</v>
      </c>
      <c r="H128" s="22">
        <v>32.6</v>
      </c>
      <c r="I128" s="22">
        <v>33</v>
      </c>
      <c r="J128" s="22">
        <v>35.200000000000003</v>
      </c>
      <c r="K128" s="22">
        <v>35.299999999999997</v>
      </c>
      <c r="L128" s="22">
        <v>36.799999999999997</v>
      </c>
      <c r="M128" s="22">
        <v>36.6</v>
      </c>
      <c r="N128" s="22">
        <v>32.5</v>
      </c>
      <c r="O128" s="22">
        <v>38.299999999999997</v>
      </c>
      <c r="P128" s="22">
        <v>35.299999999999997</v>
      </c>
      <c r="Q128" s="22">
        <v>33.200000000000003</v>
      </c>
      <c r="R128" s="22">
        <v>33.799999999999997</v>
      </c>
      <c r="S128" s="22">
        <v>36.6</v>
      </c>
      <c r="T128" s="22">
        <v>34.9</v>
      </c>
      <c r="U128" s="22">
        <v>36.799999999999997</v>
      </c>
      <c r="V128" s="68">
        <v>34.1</v>
      </c>
      <c r="W128" s="68">
        <v>37.4</v>
      </c>
      <c r="X128" s="68">
        <v>39.299999999999997</v>
      </c>
      <c r="Y128" s="93"/>
    </row>
    <row r="129" spans="1:25" x14ac:dyDescent="0.25">
      <c r="A129" s="35" t="s">
        <v>50</v>
      </c>
      <c r="B129" s="22">
        <v>8.5</v>
      </c>
      <c r="C129" s="22">
        <v>10.7</v>
      </c>
      <c r="D129" s="22">
        <v>10.7</v>
      </c>
      <c r="E129" s="22">
        <v>12.8</v>
      </c>
      <c r="F129" s="22">
        <v>13.8</v>
      </c>
      <c r="G129" s="22">
        <v>14.7</v>
      </c>
      <c r="H129" s="22">
        <v>14.1</v>
      </c>
      <c r="I129" s="22">
        <v>15.5</v>
      </c>
      <c r="J129" s="22">
        <v>15.2</v>
      </c>
      <c r="K129" s="22">
        <v>14.8</v>
      </c>
      <c r="L129" s="22">
        <v>15.3</v>
      </c>
      <c r="M129" s="22">
        <v>15.3</v>
      </c>
      <c r="N129" s="22">
        <v>14.4</v>
      </c>
      <c r="O129" s="22">
        <v>11.5</v>
      </c>
      <c r="P129" s="22">
        <v>14.5</v>
      </c>
      <c r="Q129" s="22">
        <v>12</v>
      </c>
      <c r="R129" s="22">
        <v>12.9</v>
      </c>
      <c r="S129" s="22">
        <v>13.9</v>
      </c>
      <c r="T129" s="22">
        <v>13.5</v>
      </c>
      <c r="U129" s="22">
        <v>13.5</v>
      </c>
      <c r="V129" s="68">
        <v>10</v>
      </c>
      <c r="W129" s="68">
        <v>10.6</v>
      </c>
      <c r="X129" s="68">
        <v>11.5</v>
      </c>
      <c r="Y129" s="93"/>
    </row>
    <row r="130" spans="1:25" x14ac:dyDescent="0.25">
      <c r="A130" s="35" t="s">
        <v>51</v>
      </c>
      <c r="B130" s="22">
        <v>19.8</v>
      </c>
      <c r="C130" s="22">
        <v>28</v>
      </c>
      <c r="D130" s="22">
        <v>12.7</v>
      </c>
      <c r="E130" s="22">
        <v>15.3</v>
      </c>
      <c r="F130" s="22">
        <v>12.2</v>
      </c>
      <c r="G130" s="22">
        <v>7.9</v>
      </c>
      <c r="H130" s="22">
        <v>6</v>
      </c>
      <c r="I130" s="22">
        <v>14.2</v>
      </c>
      <c r="J130" s="22">
        <v>14.7</v>
      </c>
      <c r="K130" s="22">
        <v>8.1999999999999993</v>
      </c>
      <c r="L130" s="22">
        <v>5.9</v>
      </c>
      <c r="M130" s="22">
        <v>7.1</v>
      </c>
      <c r="N130" s="22">
        <v>6.6</v>
      </c>
      <c r="O130" s="22">
        <v>6.9</v>
      </c>
      <c r="P130" s="22">
        <v>6.1</v>
      </c>
      <c r="Q130" s="22">
        <v>5.9</v>
      </c>
      <c r="R130" s="22">
        <v>5.6</v>
      </c>
      <c r="S130" s="22">
        <v>5.5</v>
      </c>
      <c r="T130" s="22">
        <v>5.6</v>
      </c>
      <c r="U130" s="22">
        <v>5.7</v>
      </c>
      <c r="V130" s="68">
        <v>5.9</v>
      </c>
      <c r="W130" s="68">
        <v>5.6</v>
      </c>
      <c r="X130" s="68">
        <v>6.8</v>
      </c>
      <c r="Y130" s="93"/>
    </row>
    <row r="131" spans="1:25" x14ac:dyDescent="0.25">
      <c r="A131" s="35" t="s">
        <v>52</v>
      </c>
      <c r="B131" s="22">
        <v>14.4</v>
      </c>
      <c r="C131" s="22">
        <v>15</v>
      </c>
      <c r="D131" s="22">
        <v>13.3</v>
      </c>
      <c r="E131" s="22">
        <v>12.2</v>
      </c>
      <c r="F131" s="22">
        <v>11.4</v>
      </c>
      <c r="G131" s="22">
        <v>11.5</v>
      </c>
      <c r="H131" s="22">
        <v>13.1</v>
      </c>
      <c r="I131" s="22">
        <v>15.2</v>
      </c>
      <c r="J131" s="22">
        <v>15</v>
      </c>
      <c r="K131" s="22">
        <v>12.9</v>
      </c>
      <c r="L131" s="22">
        <v>11.5</v>
      </c>
      <c r="M131" s="22">
        <v>12.8</v>
      </c>
      <c r="N131" s="22">
        <v>10.4</v>
      </c>
      <c r="O131" s="22">
        <v>12.8</v>
      </c>
      <c r="P131" s="22">
        <v>11.9</v>
      </c>
      <c r="Q131" s="22">
        <v>16</v>
      </c>
      <c r="R131" s="22">
        <v>11.6</v>
      </c>
      <c r="S131" s="22">
        <v>16.3</v>
      </c>
      <c r="T131" s="22">
        <v>16.7</v>
      </c>
      <c r="U131" s="22">
        <v>8.3000000000000007</v>
      </c>
      <c r="V131" s="68">
        <v>5.4</v>
      </c>
      <c r="W131" s="68">
        <v>6</v>
      </c>
      <c r="X131" s="68">
        <v>8</v>
      </c>
      <c r="Y131" s="93"/>
    </row>
    <row r="132" spans="1:25" x14ac:dyDescent="0.25">
      <c r="A132" s="35" t="s">
        <v>53</v>
      </c>
      <c r="B132" s="22" t="s">
        <v>117</v>
      </c>
      <c r="C132" s="22" t="s">
        <v>117</v>
      </c>
      <c r="D132" s="22" t="s">
        <v>117</v>
      </c>
      <c r="E132" s="22" t="s">
        <v>117</v>
      </c>
      <c r="F132" s="22" t="s">
        <v>117</v>
      </c>
      <c r="G132" s="22" t="s">
        <v>117</v>
      </c>
      <c r="H132" s="22" t="s">
        <v>117</v>
      </c>
      <c r="I132" s="22" t="s">
        <v>117</v>
      </c>
      <c r="J132" s="22" t="s">
        <v>117</v>
      </c>
      <c r="K132" s="22" t="s">
        <v>117</v>
      </c>
      <c r="L132" s="22" t="s">
        <v>117</v>
      </c>
      <c r="M132" s="22" t="s">
        <v>117</v>
      </c>
      <c r="N132" s="22" t="s">
        <v>117</v>
      </c>
      <c r="O132" s="22" t="s">
        <v>117</v>
      </c>
      <c r="P132" s="22" t="s">
        <v>117</v>
      </c>
      <c r="Q132" s="22" t="s">
        <v>117</v>
      </c>
      <c r="R132" s="22" t="s">
        <v>117</v>
      </c>
      <c r="S132" s="22" t="s">
        <v>117</v>
      </c>
      <c r="T132" s="22" t="s">
        <v>117</v>
      </c>
      <c r="U132" s="22" t="s">
        <v>117</v>
      </c>
      <c r="V132" s="68" t="s">
        <v>117</v>
      </c>
      <c r="W132" s="68" t="s">
        <v>117</v>
      </c>
      <c r="X132" s="68" t="s">
        <v>117</v>
      </c>
      <c r="Y132" s="93"/>
    </row>
    <row r="133" spans="1:25" x14ac:dyDescent="0.25">
      <c r="A133" s="35" t="s">
        <v>54</v>
      </c>
      <c r="B133" s="22">
        <v>70.900000000000006</v>
      </c>
      <c r="C133" s="22">
        <v>73.900000000000006</v>
      </c>
      <c r="D133" s="22">
        <v>77.7</v>
      </c>
      <c r="E133" s="22">
        <v>81.7</v>
      </c>
      <c r="F133" s="22">
        <v>86.7</v>
      </c>
      <c r="G133" s="22">
        <v>87.2</v>
      </c>
      <c r="H133" s="22">
        <v>90.2</v>
      </c>
      <c r="I133" s="22">
        <v>96.3</v>
      </c>
      <c r="J133" s="22">
        <v>88.8</v>
      </c>
      <c r="K133" s="22">
        <v>86</v>
      </c>
      <c r="L133" s="22">
        <v>90.2</v>
      </c>
      <c r="M133" s="22">
        <v>94.8</v>
      </c>
      <c r="N133" s="22">
        <v>98.1</v>
      </c>
      <c r="O133" s="22">
        <v>102</v>
      </c>
      <c r="P133" s="22">
        <v>105.2</v>
      </c>
      <c r="Q133" s="22">
        <v>108.7</v>
      </c>
      <c r="R133" s="22">
        <v>110.5</v>
      </c>
      <c r="S133" s="22">
        <v>111.1</v>
      </c>
      <c r="T133" s="22">
        <v>128.6</v>
      </c>
      <c r="U133" s="22">
        <v>130.69999999999999</v>
      </c>
      <c r="V133" s="68">
        <v>146.80000000000001</v>
      </c>
      <c r="W133" s="68">
        <v>134</v>
      </c>
      <c r="X133" s="68">
        <v>166.9</v>
      </c>
      <c r="Y133" s="93"/>
    </row>
    <row r="134" spans="1:25" ht="30" x14ac:dyDescent="0.25">
      <c r="A134" s="35" t="s">
        <v>55</v>
      </c>
      <c r="B134" s="22" t="s">
        <v>117</v>
      </c>
      <c r="C134" s="22" t="s">
        <v>117</v>
      </c>
      <c r="D134" s="22" t="s">
        <v>117</v>
      </c>
      <c r="E134" s="22" t="s">
        <v>117</v>
      </c>
      <c r="F134" s="22" t="s">
        <v>117</v>
      </c>
      <c r="G134" s="22" t="s">
        <v>117</v>
      </c>
      <c r="H134" s="22" t="s">
        <v>117</v>
      </c>
      <c r="I134" s="22" t="s">
        <v>117</v>
      </c>
      <c r="J134" s="22" t="s">
        <v>117</v>
      </c>
      <c r="K134" s="22" t="s">
        <v>117</v>
      </c>
      <c r="L134" s="22" t="s">
        <v>117</v>
      </c>
      <c r="M134" s="22" t="s">
        <v>117</v>
      </c>
      <c r="N134" s="22" t="s">
        <v>117</v>
      </c>
      <c r="O134" s="22" t="s">
        <v>117</v>
      </c>
      <c r="P134" s="22" t="s">
        <v>117</v>
      </c>
      <c r="Q134" s="22" t="s">
        <v>117</v>
      </c>
      <c r="R134" s="22" t="s">
        <v>117</v>
      </c>
      <c r="S134" s="22" t="s">
        <v>117</v>
      </c>
      <c r="T134" s="22" t="s">
        <v>117</v>
      </c>
      <c r="U134" s="22" t="s">
        <v>117</v>
      </c>
      <c r="V134" s="68" t="s">
        <v>117</v>
      </c>
      <c r="W134" s="68" t="s">
        <v>117</v>
      </c>
      <c r="X134" s="68" t="s">
        <v>117</v>
      </c>
      <c r="Y134" s="93"/>
    </row>
    <row r="135" spans="1:25" x14ac:dyDescent="0.25">
      <c r="A135" s="35" t="s">
        <v>56</v>
      </c>
      <c r="B135" s="22" t="s">
        <v>117</v>
      </c>
      <c r="C135" s="22" t="s">
        <v>117</v>
      </c>
      <c r="D135" s="22" t="s">
        <v>117</v>
      </c>
      <c r="E135" s="22" t="s">
        <v>117</v>
      </c>
      <c r="F135" s="22" t="s">
        <v>117</v>
      </c>
      <c r="G135" s="22" t="s">
        <v>117</v>
      </c>
      <c r="H135" s="22" t="s">
        <v>117</v>
      </c>
      <c r="I135" s="22" t="s">
        <v>117</v>
      </c>
      <c r="J135" s="22" t="s">
        <v>117</v>
      </c>
      <c r="K135" s="22" t="s">
        <v>117</v>
      </c>
      <c r="L135" s="22" t="s">
        <v>117</v>
      </c>
      <c r="M135" s="22" t="s">
        <v>117</v>
      </c>
      <c r="N135" s="22" t="s">
        <v>117</v>
      </c>
      <c r="O135" s="22" t="s">
        <v>117</v>
      </c>
      <c r="P135" s="22" t="s">
        <v>117</v>
      </c>
      <c r="Q135" s="22" t="s">
        <v>117</v>
      </c>
      <c r="R135" s="22" t="s">
        <v>117</v>
      </c>
      <c r="S135" s="22" t="s">
        <v>117</v>
      </c>
      <c r="T135" s="22" t="s">
        <v>117</v>
      </c>
      <c r="U135" s="22" t="s">
        <v>117</v>
      </c>
      <c r="V135" s="68" t="s">
        <v>117</v>
      </c>
      <c r="W135" s="68" t="s">
        <v>117</v>
      </c>
      <c r="X135" s="68" t="s">
        <v>117</v>
      </c>
      <c r="Y135" s="93"/>
    </row>
    <row r="136" spans="1:25" ht="30" x14ac:dyDescent="0.25">
      <c r="A136" s="35" t="s">
        <v>57</v>
      </c>
      <c r="B136" s="22">
        <v>27</v>
      </c>
      <c r="C136" s="22">
        <v>28.4</v>
      </c>
      <c r="D136" s="22">
        <v>29</v>
      </c>
      <c r="E136" s="22">
        <v>32.9</v>
      </c>
      <c r="F136" s="22">
        <v>31.1</v>
      </c>
      <c r="G136" s="22">
        <v>33.200000000000003</v>
      </c>
      <c r="H136" s="22">
        <v>30.2</v>
      </c>
      <c r="I136" s="22">
        <v>31.2</v>
      </c>
      <c r="J136" s="22">
        <v>29.1</v>
      </c>
      <c r="K136" s="22">
        <v>29.3</v>
      </c>
      <c r="L136" s="22">
        <v>27.6</v>
      </c>
      <c r="M136" s="22">
        <v>34.4</v>
      </c>
      <c r="N136" s="22">
        <v>34.700000000000003</v>
      </c>
      <c r="O136" s="22">
        <v>40.299999999999997</v>
      </c>
      <c r="P136" s="22">
        <v>36.5</v>
      </c>
      <c r="Q136" s="22">
        <v>30.2</v>
      </c>
      <c r="R136" s="22">
        <v>28.7</v>
      </c>
      <c r="S136" s="22">
        <v>30.3</v>
      </c>
      <c r="T136" s="22">
        <v>30.9</v>
      </c>
      <c r="U136" s="22">
        <v>31.3</v>
      </c>
      <c r="V136" s="68">
        <v>32.6</v>
      </c>
      <c r="W136" s="68">
        <v>34.9</v>
      </c>
      <c r="X136" s="68">
        <v>37.1</v>
      </c>
      <c r="Y136" s="93"/>
    </row>
    <row r="137" spans="1:25" x14ac:dyDescent="0.25">
      <c r="A137" s="35" t="s">
        <v>58</v>
      </c>
      <c r="B137" s="22">
        <v>29.1</v>
      </c>
      <c r="C137" s="22">
        <v>30.3</v>
      </c>
      <c r="D137" s="22">
        <v>31.4</v>
      </c>
      <c r="E137" s="22">
        <v>32.700000000000003</v>
      </c>
      <c r="F137" s="22">
        <v>27.7</v>
      </c>
      <c r="G137" s="22">
        <v>28.5</v>
      </c>
      <c r="H137" s="22">
        <v>28.6</v>
      </c>
      <c r="I137" s="22">
        <v>28.9</v>
      </c>
      <c r="J137" s="22">
        <v>34.200000000000003</v>
      </c>
      <c r="K137" s="22">
        <v>34.4</v>
      </c>
      <c r="L137" s="22">
        <v>51.2</v>
      </c>
      <c r="M137" s="22">
        <v>52.2</v>
      </c>
      <c r="N137" s="22">
        <v>38.299999999999997</v>
      </c>
      <c r="O137" s="22">
        <v>32.1</v>
      </c>
      <c r="P137" s="22">
        <v>32.6</v>
      </c>
      <c r="Q137" s="22">
        <v>32.700000000000003</v>
      </c>
      <c r="R137" s="22">
        <v>33.6</v>
      </c>
      <c r="S137" s="22">
        <v>34.1</v>
      </c>
      <c r="T137" s="22">
        <v>33.700000000000003</v>
      </c>
      <c r="U137" s="22">
        <v>33.6</v>
      </c>
      <c r="V137" s="68">
        <v>32.6</v>
      </c>
      <c r="W137" s="68">
        <v>35</v>
      </c>
      <c r="X137" s="68">
        <v>36.5</v>
      </c>
      <c r="Y137" s="93"/>
    </row>
    <row r="138" spans="1:25" x14ac:dyDescent="0.25">
      <c r="A138" s="35" t="s">
        <v>59</v>
      </c>
      <c r="B138" s="22">
        <v>45.5</v>
      </c>
      <c r="C138" s="22">
        <v>47</v>
      </c>
      <c r="D138" s="22">
        <v>46.8</v>
      </c>
      <c r="E138" s="22">
        <v>49.2</v>
      </c>
      <c r="F138" s="22">
        <v>61.3</v>
      </c>
      <c r="G138" s="22">
        <v>66.3</v>
      </c>
      <c r="H138" s="22">
        <v>66.900000000000006</v>
      </c>
      <c r="I138" s="22">
        <v>70.400000000000006</v>
      </c>
      <c r="J138" s="22">
        <v>65.8</v>
      </c>
      <c r="K138" s="22">
        <v>71.900000000000006</v>
      </c>
      <c r="L138" s="22">
        <v>71.400000000000006</v>
      </c>
      <c r="M138" s="22">
        <v>73</v>
      </c>
      <c r="N138" s="22">
        <v>71.5</v>
      </c>
      <c r="O138" s="22">
        <v>85.2</v>
      </c>
      <c r="P138" s="22">
        <v>88.1</v>
      </c>
      <c r="Q138" s="22">
        <v>90</v>
      </c>
      <c r="R138" s="22">
        <v>90.3</v>
      </c>
      <c r="S138" s="22">
        <v>89.2</v>
      </c>
      <c r="T138" s="22">
        <v>94.2</v>
      </c>
      <c r="U138" s="22">
        <v>92.7</v>
      </c>
      <c r="V138" s="68">
        <v>95.5</v>
      </c>
      <c r="W138" s="68">
        <v>96.7</v>
      </c>
      <c r="X138" s="68">
        <v>100.7</v>
      </c>
      <c r="Y138" s="93"/>
    </row>
    <row r="139" spans="1:25" ht="30" x14ac:dyDescent="0.25">
      <c r="A139" s="35" t="s">
        <v>60</v>
      </c>
      <c r="B139" s="22">
        <v>17.100000000000001</v>
      </c>
      <c r="C139" s="22">
        <v>18.7</v>
      </c>
      <c r="D139" s="22">
        <v>19.399999999999999</v>
      </c>
      <c r="E139" s="22">
        <v>19.899999999999999</v>
      </c>
      <c r="F139" s="22">
        <v>22.5</v>
      </c>
      <c r="G139" s="22">
        <v>21.7</v>
      </c>
      <c r="H139" s="22">
        <v>21.2</v>
      </c>
      <c r="I139" s="22">
        <v>22.9</v>
      </c>
      <c r="J139" s="22">
        <v>22.8</v>
      </c>
      <c r="K139" s="22">
        <v>23.3</v>
      </c>
      <c r="L139" s="22">
        <v>23.4</v>
      </c>
      <c r="M139" s="22">
        <v>23.9</v>
      </c>
      <c r="N139" s="22">
        <v>23.4</v>
      </c>
      <c r="O139" s="22">
        <v>21.8</v>
      </c>
      <c r="P139" s="22">
        <v>22.2</v>
      </c>
      <c r="Q139" s="22">
        <v>21</v>
      </c>
      <c r="R139" s="22">
        <v>20.9</v>
      </c>
      <c r="S139" s="22">
        <v>23.1</v>
      </c>
      <c r="T139" s="22">
        <v>24</v>
      </c>
      <c r="U139" s="22">
        <v>18.8</v>
      </c>
      <c r="V139" s="68">
        <v>16.100000000000001</v>
      </c>
      <c r="W139" s="68">
        <v>17.5</v>
      </c>
      <c r="X139" s="68">
        <v>19.399999999999999</v>
      </c>
      <c r="Y139" s="93"/>
    </row>
    <row r="140" spans="1:25" x14ac:dyDescent="0.25">
      <c r="A140" s="43" t="s">
        <v>61</v>
      </c>
      <c r="B140" s="22">
        <v>0.8</v>
      </c>
      <c r="C140" s="22">
        <v>0.8</v>
      </c>
      <c r="D140" s="22">
        <v>0.8</v>
      </c>
      <c r="E140" s="22">
        <v>1.1000000000000001</v>
      </c>
      <c r="F140" s="22">
        <v>1.5</v>
      </c>
      <c r="G140" s="22">
        <v>1.7</v>
      </c>
      <c r="H140" s="22">
        <v>1.7</v>
      </c>
      <c r="I140" s="22">
        <v>1.6</v>
      </c>
      <c r="J140" s="22">
        <v>1.7</v>
      </c>
      <c r="K140" s="22">
        <v>2.2000000000000002</v>
      </c>
      <c r="L140" s="22">
        <v>2.4</v>
      </c>
      <c r="M140" s="22">
        <v>2.5</v>
      </c>
      <c r="N140" s="22">
        <v>2.2000000000000002</v>
      </c>
      <c r="O140" s="22">
        <v>2.8</v>
      </c>
      <c r="P140" s="22">
        <v>3.5</v>
      </c>
      <c r="Q140" s="22">
        <v>3.6</v>
      </c>
      <c r="R140" s="22">
        <v>2.9</v>
      </c>
      <c r="S140" s="22">
        <v>2.9</v>
      </c>
      <c r="T140" s="22">
        <v>3.7</v>
      </c>
      <c r="U140" s="22">
        <v>4.0999999999999996</v>
      </c>
      <c r="V140" s="68">
        <v>3.9</v>
      </c>
      <c r="W140" s="68">
        <v>4.4000000000000004</v>
      </c>
      <c r="X140" s="68">
        <v>4.3</v>
      </c>
      <c r="Y140" s="93"/>
    </row>
    <row r="141" spans="1:25" x14ac:dyDescent="0.25">
      <c r="B141" s="94"/>
      <c r="C141" s="94"/>
      <c r="D141" s="94"/>
      <c r="E141" s="94"/>
      <c r="F141" s="94"/>
      <c r="G141" s="94"/>
      <c r="H141" s="94"/>
      <c r="I141" s="94"/>
      <c r="J141" s="94"/>
      <c r="K141" s="94"/>
      <c r="L141" s="94"/>
      <c r="M141" s="94"/>
      <c r="N141" s="94"/>
      <c r="O141" s="94"/>
      <c r="P141" s="94"/>
      <c r="Q141" s="94"/>
      <c r="R141" s="94"/>
      <c r="S141" s="94"/>
      <c r="T141" s="94"/>
      <c r="U141" s="94"/>
    </row>
    <row r="142" spans="1:25" x14ac:dyDescent="0.25">
      <c r="B142" s="94"/>
      <c r="C142" s="94"/>
      <c r="D142" s="94"/>
      <c r="E142" s="94"/>
      <c r="F142" s="94"/>
      <c r="G142" s="94"/>
      <c r="H142" s="94"/>
      <c r="I142" s="94"/>
      <c r="J142" s="94"/>
      <c r="K142" s="94"/>
      <c r="L142" s="94"/>
      <c r="M142" s="94"/>
      <c r="N142" s="94"/>
      <c r="O142" s="94"/>
      <c r="P142" s="94"/>
      <c r="Q142" s="94"/>
      <c r="R142" s="94"/>
      <c r="S142" s="94"/>
      <c r="T142" s="94"/>
      <c r="U142" s="94"/>
    </row>
    <row r="143" spans="1:25" ht="15.75" x14ac:dyDescent="0.25">
      <c r="A143" s="53" t="s">
        <v>109</v>
      </c>
      <c r="B143" s="94"/>
      <c r="C143" s="94"/>
      <c r="D143" s="94"/>
      <c r="E143" s="94"/>
      <c r="F143" s="94"/>
      <c r="G143" s="94"/>
      <c r="H143" s="94"/>
      <c r="I143" s="94"/>
      <c r="J143" s="94"/>
      <c r="K143" s="94"/>
      <c r="L143" s="94"/>
      <c r="M143" s="94"/>
      <c r="N143" s="94"/>
      <c r="O143" s="94"/>
      <c r="P143" s="94"/>
      <c r="Q143" s="94"/>
      <c r="R143" s="94"/>
      <c r="S143" s="94"/>
      <c r="T143" s="94"/>
      <c r="U143" s="94"/>
    </row>
    <row r="144" spans="1:25" x14ac:dyDescent="0.25">
      <c r="A144" s="17" t="s">
        <v>62</v>
      </c>
      <c r="B144" s="90" t="s">
        <v>0</v>
      </c>
      <c r="C144" s="90" t="s">
        <v>84</v>
      </c>
      <c r="D144" s="90" t="s">
        <v>83</v>
      </c>
      <c r="E144" s="90" t="s">
        <v>82</v>
      </c>
      <c r="F144" s="90" t="s">
        <v>81</v>
      </c>
      <c r="G144" s="90" t="s">
        <v>80</v>
      </c>
      <c r="H144" s="90" t="s">
        <v>79</v>
      </c>
      <c r="I144" s="90" t="s">
        <v>78</v>
      </c>
      <c r="J144" s="90" t="s">
        <v>77</v>
      </c>
      <c r="K144" s="90" t="s">
        <v>76</v>
      </c>
      <c r="L144" s="90" t="s">
        <v>75</v>
      </c>
      <c r="M144" s="90" t="s">
        <v>74</v>
      </c>
      <c r="N144" s="90" t="s">
        <v>73</v>
      </c>
      <c r="O144" s="90" t="s">
        <v>72</v>
      </c>
      <c r="P144" s="90" t="s">
        <v>71</v>
      </c>
      <c r="Q144" s="90" t="s">
        <v>70</v>
      </c>
      <c r="R144" s="90" t="s">
        <v>69</v>
      </c>
      <c r="S144" s="90" t="s">
        <v>68</v>
      </c>
      <c r="T144" s="90" t="s">
        <v>27</v>
      </c>
      <c r="U144" s="90" t="s">
        <v>26</v>
      </c>
      <c r="V144" s="91" t="s">
        <v>114</v>
      </c>
      <c r="W144" s="91" t="s">
        <v>120</v>
      </c>
      <c r="X144" s="107" t="s">
        <v>127</v>
      </c>
      <c r="Y144" s="93"/>
    </row>
    <row r="145" spans="1:25" x14ac:dyDescent="0.25">
      <c r="A145" s="35" t="s">
        <v>30</v>
      </c>
      <c r="B145" s="22">
        <v>889.8</v>
      </c>
      <c r="C145" s="22">
        <v>930.2</v>
      </c>
      <c r="D145" s="22">
        <v>963.6</v>
      </c>
      <c r="E145" s="22">
        <v>978.6</v>
      </c>
      <c r="F145" s="22">
        <v>1018.7</v>
      </c>
      <c r="G145" s="22">
        <v>1056.4000000000001</v>
      </c>
      <c r="H145" s="22">
        <v>1128.5999999999999</v>
      </c>
      <c r="I145" s="22">
        <v>1250.8</v>
      </c>
      <c r="J145" s="22">
        <v>1272.7</v>
      </c>
      <c r="K145" s="22">
        <v>1180.0999999999999</v>
      </c>
      <c r="L145" s="22">
        <v>1317.2</v>
      </c>
      <c r="M145" s="22">
        <v>1383.6</v>
      </c>
      <c r="N145" s="22">
        <v>1316.6</v>
      </c>
      <c r="O145" s="22">
        <v>1290.5</v>
      </c>
      <c r="P145" s="22">
        <v>1328.7</v>
      </c>
      <c r="Q145" s="22">
        <v>1316.6</v>
      </c>
      <c r="R145" s="22">
        <v>1373.4</v>
      </c>
      <c r="S145" s="22">
        <v>1492.1</v>
      </c>
      <c r="T145" s="22">
        <v>1509.7</v>
      </c>
      <c r="U145" s="22">
        <v>1507.8</v>
      </c>
      <c r="V145" s="68">
        <v>1458.1</v>
      </c>
      <c r="W145" s="68">
        <v>1568.5</v>
      </c>
      <c r="X145" s="68">
        <v>1771.2</v>
      </c>
      <c r="Y145" s="93"/>
    </row>
    <row r="146" spans="1:25" x14ac:dyDescent="0.25">
      <c r="A146" s="35" t="s">
        <v>32</v>
      </c>
      <c r="B146" s="22">
        <v>49</v>
      </c>
      <c r="C146" s="22">
        <v>52.9</v>
      </c>
      <c r="D146" s="22">
        <v>54.3</v>
      </c>
      <c r="E146" s="22">
        <v>46.8</v>
      </c>
      <c r="F146" s="22">
        <v>51.2</v>
      </c>
      <c r="G146" s="22">
        <v>44.4</v>
      </c>
      <c r="H146" s="22">
        <v>30.9</v>
      </c>
      <c r="I146" s="22">
        <v>44.4</v>
      </c>
      <c r="J146" s="22">
        <v>29.7</v>
      </c>
      <c r="K146" s="22">
        <v>44.2</v>
      </c>
      <c r="L146" s="22">
        <v>45.5</v>
      </c>
      <c r="M146" s="22">
        <v>32.299999999999997</v>
      </c>
      <c r="N146" s="22">
        <v>33.299999999999997</v>
      </c>
      <c r="O146" s="22">
        <v>32.6</v>
      </c>
      <c r="P146" s="22">
        <v>38.4</v>
      </c>
      <c r="Q146" s="22">
        <v>26.9</v>
      </c>
      <c r="R146" s="22">
        <v>30</v>
      </c>
      <c r="S146" s="22">
        <v>35.700000000000003</v>
      </c>
      <c r="T146" s="22">
        <v>37.6</v>
      </c>
      <c r="U146" s="22">
        <v>43</v>
      </c>
      <c r="V146" s="68">
        <v>45</v>
      </c>
      <c r="W146" s="68">
        <v>41.9</v>
      </c>
      <c r="X146" s="68">
        <v>47.4</v>
      </c>
      <c r="Y146" s="93"/>
    </row>
    <row r="147" spans="1:25" x14ac:dyDescent="0.25">
      <c r="A147" s="35" t="s">
        <v>33</v>
      </c>
      <c r="B147" s="22">
        <v>91.1</v>
      </c>
      <c r="C147" s="22">
        <v>85.5</v>
      </c>
      <c r="D147" s="22">
        <v>83.8</v>
      </c>
      <c r="E147" s="22">
        <v>79.8</v>
      </c>
      <c r="F147" s="22">
        <v>75.7</v>
      </c>
      <c r="G147" s="22">
        <v>77</v>
      </c>
      <c r="H147" s="22">
        <v>77.8</v>
      </c>
      <c r="I147" s="22">
        <v>113</v>
      </c>
      <c r="J147" s="22">
        <v>108.4</v>
      </c>
      <c r="K147" s="22">
        <v>98.5</v>
      </c>
      <c r="L147" s="22">
        <v>108.4</v>
      </c>
      <c r="M147" s="22">
        <v>116.9</v>
      </c>
      <c r="N147" s="22">
        <v>114.3</v>
      </c>
      <c r="O147" s="22">
        <v>122.6</v>
      </c>
      <c r="P147" s="22">
        <v>106.2</v>
      </c>
      <c r="Q147" s="22">
        <v>104.9</v>
      </c>
      <c r="R147" s="22">
        <v>113.1</v>
      </c>
      <c r="S147" s="22">
        <v>124.2</v>
      </c>
      <c r="T147" s="22">
        <v>131</v>
      </c>
      <c r="U147" s="22">
        <v>125</v>
      </c>
      <c r="V147" s="68">
        <v>124.5</v>
      </c>
      <c r="W147" s="68">
        <v>134.19999999999999</v>
      </c>
      <c r="X147" s="68">
        <v>145.1</v>
      </c>
      <c r="Y147" s="93"/>
    </row>
    <row r="148" spans="1:25" x14ac:dyDescent="0.25">
      <c r="A148" s="35" t="s">
        <v>34</v>
      </c>
      <c r="B148" s="22" t="s">
        <v>117</v>
      </c>
      <c r="C148" s="22" t="s">
        <v>117</v>
      </c>
      <c r="D148" s="22" t="s">
        <v>117</v>
      </c>
      <c r="E148" s="22" t="s">
        <v>117</v>
      </c>
      <c r="F148" s="22" t="s">
        <v>117</v>
      </c>
      <c r="G148" s="22" t="s">
        <v>117</v>
      </c>
      <c r="H148" s="22" t="s">
        <v>117</v>
      </c>
      <c r="I148" s="22" t="s">
        <v>117</v>
      </c>
      <c r="J148" s="22" t="s">
        <v>117</v>
      </c>
      <c r="K148" s="22" t="s">
        <v>117</v>
      </c>
      <c r="L148" s="22" t="s">
        <v>117</v>
      </c>
      <c r="M148" s="22" t="s">
        <v>117</v>
      </c>
      <c r="N148" s="22" t="s">
        <v>117</v>
      </c>
      <c r="O148" s="22" t="s">
        <v>117</v>
      </c>
      <c r="P148" s="22" t="s">
        <v>117</v>
      </c>
      <c r="Q148" s="22" t="s">
        <v>117</v>
      </c>
      <c r="R148" s="22" t="s">
        <v>117</v>
      </c>
      <c r="S148" s="22" t="s">
        <v>117</v>
      </c>
      <c r="T148" s="22" t="s">
        <v>117</v>
      </c>
      <c r="U148" s="22" t="s">
        <v>117</v>
      </c>
      <c r="V148" s="68" t="s">
        <v>117</v>
      </c>
      <c r="W148" s="68" t="s">
        <v>117</v>
      </c>
      <c r="X148" s="68" t="s">
        <v>117</v>
      </c>
      <c r="Y148" s="93"/>
    </row>
    <row r="149" spans="1:25" x14ac:dyDescent="0.25">
      <c r="A149" s="35" t="s">
        <v>35</v>
      </c>
      <c r="B149" s="22">
        <v>39.5</v>
      </c>
      <c r="C149" s="22">
        <v>50.2</v>
      </c>
      <c r="D149" s="22">
        <v>54.9</v>
      </c>
      <c r="E149" s="22">
        <v>56.6</v>
      </c>
      <c r="F149" s="22">
        <v>46.5</v>
      </c>
      <c r="G149" s="22">
        <v>49.8</v>
      </c>
      <c r="H149" s="22">
        <v>50.9</v>
      </c>
      <c r="I149" s="22">
        <v>48.6</v>
      </c>
      <c r="J149" s="22">
        <v>72.2</v>
      </c>
      <c r="K149" s="22">
        <v>39.6</v>
      </c>
      <c r="L149" s="22">
        <v>47.5</v>
      </c>
      <c r="M149" s="22">
        <v>72.099999999999994</v>
      </c>
      <c r="N149" s="22">
        <v>69.599999999999994</v>
      </c>
      <c r="O149" s="22">
        <v>29.4</v>
      </c>
      <c r="P149" s="22">
        <v>20.6</v>
      </c>
      <c r="Q149" s="22">
        <v>39.799999999999997</v>
      </c>
      <c r="R149" s="22">
        <v>43.6</v>
      </c>
      <c r="S149" s="22">
        <v>71.5</v>
      </c>
      <c r="T149" s="22">
        <v>63.5</v>
      </c>
      <c r="U149" s="22">
        <v>62</v>
      </c>
      <c r="V149" s="68">
        <v>70.5</v>
      </c>
      <c r="W149" s="68">
        <v>78.3</v>
      </c>
      <c r="X149" s="68">
        <v>75.8</v>
      </c>
      <c r="Y149" s="93"/>
    </row>
    <row r="150" spans="1:25" x14ac:dyDescent="0.25">
      <c r="A150" s="35" t="s">
        <v>36</v>
      </c>
      <c r="B150" s="22" t="s">
        <v>117</v>
      </c>
      <c r="C150" s="22" t="s">
        <v>117</v>
      </c>
      <c r="D150" s="22" t="s">
        <v>117</v>
      </c>
      <c r="E150" s="22" t="s">
        <v>117</v>
      </c>
      <c r="F150" s="22" t="s">
        <v>117</v>
      </c>
      <c r="G150" s="22" t="s">
        <v>117</v>
      </c>
      <c r="H150" s="22" t="s">
        <v>117</v>
      </c>
      <c r="I150" s="22" t="s">
        <v>117</v>
      </c>
      <c r="J150" s="22" t="s">
        <v>117</v>
      </c>
      <c r="K150" s="22" t="s">
        <v>117</v>
      </c>
      <c r="L150" s="22" t="s">
        <v>117</v>
      </c>
      <c r="M150" s="22" t="s">
        <v>117</v>
      </c>
      <c r="N150" s="22" t="s">
        <v>117</v>
      </c>
      <c r="O150" s="22" t="s">
        <v>117</v>
      </c>
      <c r="P150" s="22" t="s">
        <v>117</v>
      </c>
      <c r="Q150" s="22" t="s">
        <v>117</v>
      </c>
      <c r="R150" s="22" t="s">
        <v>117</v>
      </c>
      <c r="S150" s="22" t="s">
        <v>117</v>
      </c>
      <c r="T150" s="22" t="s">
        <v>117</v>
      </c>
      <c r="U150" s="22" t="s">
        <v>117</v>
      </c>
      <c r="V150" s="68" t="s">
        <v>117</v>
      </c>
      <c r="W150" s="68" t="s">
        <v>117</v>
      </c>
      <c r="X150" s="68" t="s">
        <v>117</v>
      </c>
      <c r="Y150" s="93"/>
    </row>
    <row r="151" spans="1:25" x14ac:dyDescent="0.25">
      <c r="A151" s="35" t="s">
        <v>37</v>
      </c>
      <c r="B151" s="22" t="s">
        <v>117</v>
      </c>
      <c r="C151" s="22" t="s">
        <v>117</v>
      </c>
      <c r="D151" s="22" t="s">
        <v>117</v>
      </c>
      <c r="E151" s="22" t="s">
        <v>117</v>
      </c>
      <c r="F151" s="22" t="s">
        <v>117</v>
      </c>
      <c r="G151" s="22" t="s">
        <v>117</v>
      </c>
      <c r="H151" s="22" t="s">
        <v>117</v>
      </c>
      <c r="I151" s="22" t="s">
        <v>117</v>
      </c>
      <c r="J151" s="22" t="s">
        <v>117</v>
      </c>
      <c r="K151" s="22" t="s">
        <v>117</v>
      </c>
      <c r="L151" s="22" t="s">
        <v>117</v>
      </c>
      <c r="M151" s="22" t="s">
        <v>117</v>
      </c>
      <c r="N151" s="22" t="s">
        <v>117</v>
      </c>
      <c r="O151" s="22" t="s">
        <v>117</v>
      </c>
      <c r="P151" s="22" t="s">
        <v>117</v>
      </c>
      <c r="Q151" s="22" t="s">
        <v>117</v>
      </c>
      <c r="R151" s="22" t="s">
        <v>117</v>
      </c>
      <c r="S151" s="22" t="s">
        <v>117</v>
      </c>
      <c r="T151" s="22" t="s">
        <v>117</v>
      </c>
      <c r="U151" s="22" t="s">
        <v>117</v>
      </c>
      <c r="V151" s="68" t="s">
        <v>117</v>
      </c>
      <c r="W151" s="68" t="s">
        <v>117</v>
      </c>
      <c r="X151" s="68" t="s">
        <v>117</v>
      </c>
      <c r="Y151" s="93"/>
    </row>
    <row r="152" spans="1:25" x14ac:dyDescent="0.25">
      <c r="A152" s="35" t="s">
        <v>38</v>
      </c>
      <c r="B152" s="22" t="s">
        <v>117</v>
      </c>
      <c r="C152" s="22" t="s">
        <v>117</v>
      </c>
      <c r="D152" s="22" t="s">
        <v>117</v>
      </c>
      <c r="E152" s="22" t="s">
        <v>117</v>
      </c>
      <c r="F152" s="22" t="s">
        <v>117</v>
      </c>
      <c r="G152" s="22" t="s">
        <v>117</v>
      </c>
      <c r="H152" s="22" t="s">
        <v>117</v>
      </c>
      <c r="I152" s="22" t="s">
        <v>117</v>
      </c>
      <c r="J152" s="22" t="s">
        <v>117</v>
      </c>
      <c r="K152" s="22" t="s">
        <v>117</v>
      </c>
      <c r="L152" s="22" t="s">
        <v>117</v>
      </c>
      <c r="M152" s="22" t="s">
        <v>117</v>
      </c>
      <c r="N152" s="22" t="s">
        <v>117</v>
      </c>
      <c r="O152" s="22" t="s">
        <v>117</v>
      </c>
      <c r="P152" s="22" t="s">
        <v>117</v>
      </c>
      <c r="Q152" s="22" t="s">
        <v>117</v>
      </c>
      <c r="R152" s="22" t="s">
        <v>117</v>
      </c>
      <c r="S152" s="22" t="s">
        <v>117</v>
      </c>
      <c r="T152" s="22" t="s">
        <v>117</v>
      </c>
      <c r="U152" s="22" t="s">
        <v>117</v>
      </c>
      <c r="V152" s="68" t="s">
        <v>117</v>
      </c>
      <c r="W152" s="68" t="s">
        <v>117</v>
      </c>
      <c r="X152" s="68" t="s">
        <v>117</v>
      </c>
      <c r="Y152" s="93"/>
    </row>
    <row r="153" spans="1:25" x14ac:dyDescent="0.25">
      <c r="A153" s="35" t="s">
        <v>39</v>
      </c>
      <c r="B153" s="22" t="s">
        <v>117</v>
      </c>
      <c r="C153" s="22" t="s">
        <v>117</v>
      </c>
      <c r="D153" s="22" t="s">
        <v>117</v>
      </c>
      <c r="E153" s="22" t="s">
        <v>117</v>
      </c>
      <c r="F153" s="22" t="s">
        <v>117</v>
      </c>
      <c r="G153" s="22" t="s">
        <v>117</v>
      </c>
      <c r="H153" s="22" t="s">
        <v>117</v>
      </c>
      <c r="I153" s="22" t="s">
        <v>117</v>
      </c>
      <c r="J153" s="22" t="s">
        <v>117</v>
      </c>
      <c r="K153" s="22" t="s">
        <v>117</v>
      </c>
      <c r="L153" s="22" t="s">
        <v>117</v>
      </c>
      <c r="M153" s="22" t="s">
        <v>117</v>
      </c>
      <c r="N153" s="22" t="s">
        <v>117</v>
      </c>
      <c r="O153" s="22" t="s">
        <v>117</v>
      </c>
      <c r="P153" s="22" t="s">
        <v>117</v>
      </c>
      <c r="Q153" s="22" t="s">
        <v>117</v>
      </c>
      <c r="R153" s="22" t="s">
        <v>117</v>
      </c>
      <c r="S153" s="22" t="s">
        <v>117</v>
      </c>
      <c r="T153" s="22" t="s">
        <v>117</v>
      </c>
      <c r="U153" s="22" t="s">
        <v>117</v>
      </c>
      <c r="V153" s="68" t="s">
        <v>117</v>
      </c>
      <c r="W153" s="68" t="s">
        <v>117</v>
      </c>
      <c r="X153" s="68" t="s">
        <v>117</v>
      </c>
      <c r="Y153" s="93"/>
    </row>
    <row r="154" spans="1:25" x14ac:dyDescent="0.25">
      <c r="A154" s="35" t="s">
        <v>40</v>
      </c>
      <c r="B154" s="22" t="s">
        <v>117</v>
      </c>
      <c r="C154" s="22" t="s">
        <v>117</v>
      </c>
      <c r="D154" s="22" t="s">
        <v>117</v>
      </c>
      <c r="E154" s="22" t="s">
        <v>117</v>
      </c>
      <c r="F154" s="22" t="s">
        <v>117</v>
      </c>
      <c r="G154" s="22" t="s">
        <v>117</v>
      </c>
      <c r="H154" s="22" t="s">
        <v>117</v>
      </c>
      <c r="I154" s="22" t="s">
        <v>117</v>
      </c>
      <c r="J154" s="22" t="s">
        <v>117</v>
      </c>
      <c r="K154" s="22" t="s">
        <v>117</v>
      </c>
      <c r="L154" s="22" t="s">
        <v>117</v>
      </c>
      <c r="M154" s="22" t="s">
        <v>117</v>
      </c>
      <c r="N154" s="22" t="s">
        <v>117</v>
      </c>
      <c r="O154" s="22" t="s">
        <v>117</v>
      </c>
      <c r="P154" s="22" t="s">
        <v>117</v>
      </c>
      <c r="Q154" s="22" t="s">
        <v>117</v>
      </c>
      <c r="R154" s="22" t="s">
        <v>117</v>
      </c>
      <c r="S154" s="22" t="s">
        <v>117</v>
      </c>
      <c r="T154" s="22" t="s">
        <v>117</v>
      </c>
      <c r="U154" s="22" t="s">
        <v>117</v>
      </c>
      <c r="V154" s="68" t="s">
        <v>117</v>
      </c>
      <c r="W154" s="68" t="s">
        <v>117</v>
      </c>
      <c r="X154" s="68" t="s">
        <v>117</v>
      </c>
      <c r="Y154" s="93"/>
    </row>
    <row r="155" spans="1:25" ht="30" x14ac:dyDescent="0.25">
      <c r="A155" s="35" t="s">
        <v>41</v>
      </c>
      <c r="B155" s="22" t="s">
        <v>117</v>
      </c>
      <c r="C155" s="22" t="s">
        <v>117</v>
      </c>
      <c r="D155" s="22" t="s">
        <v>117</v>
      </c>
      <c r="E155" s="22" t="s">
        <v>117</v>
      </c>
      <c r="F155" s="22" t="s">
        <v>117</v>
      </c>
      <c r="G155" s="22" t="s">
        <v>117</v>
      </c>
      <c r="H155" s="22" t="s">
        <v>117</v>
      </c>
      <c r="I155" s="22" t="s">
        <v>117</v>
      </c>
      <c r="J155" s="22" t="s">
        <v>117</v>
      </c>
      <c r="K155" s="22" t="s">
        <v>117</v>
      </c>
      <c r="L155" s="22" t="s">
        <v>117</v>
      </c>
      <c r="M155" s="22" t="s">
        <v>117</v>
      </c>
      <c r="N155" s="22" t="s">
        <v>117</v>
      </c>
      <c r="O155" s="22" t="s">
        <v>117</v>
      </c>
      <c r="P155" s="22" t="s">
        <v>117</v>
      </c>
      <c r="Q155" s="22" t="s">
        <v>117</v>
      </c>
      <c r="R155" s="22" t="s">
        <v>117</v>
      </c>
      <c r="S155" s="22" t="s">
        <v>117</v>
      </c>
      <c r="T155" s="22" t="s">
        <v>117</v>
      </c>
      <c r="U155" s="22" t="s">
        <v>117</v>
      </c>
      <c r="V155" s="68" t="s">
        <v>117</v>
      </c>
      <c r="W155" s="68" t="s">
        <v>117</v>
      </c>
      <c r="X155" s="68" t="s">
        <v>117</v>
      </c>
      <c r="Y155" s="93"/>
    </row>
    <row r="156" spans="1:25" x14ac:dyDescent="0.25">
      <c r="A156" s="35" t="s">
        <v>42</v>
      </c>
      <c r="B156" s="22" t="s">
        <v>117</v>
      </c>
      <c r="C156" s="22" t="s">
        <v>117</v>
      </c>
      <c r="D156" s="22" t="s">
        <v>117</v>
      </c>
      <c r="E156" s="22" t="s">
        <v>117</v>
      </c>
      <c r="F156" s="22" t="s">
        <v>117</v>
      </c>
      <c r="G156" s="22" t="s">
        <v>117</v>
      </c>
      <c r="H156" s="22" t="s">
        <v>117</v>
      </c>
      <c r="I156" s="22" t="s">
        <v>117</v>
      </c>
      <c r="J156" s="22" t="s">
        <v>117</v>
      </c>
      <c r="K156" s="22" t="s">
        <v>117</v>
      </c>
      <c r="L156" s="22" t="s">
        <v>117</v>
      </c>
      <c r="M156" s="22" t="s">
        <v>117</v>
      </c>
      <c r="N156" s="22" t="s">
        <v>117</v>
      </c>
      <c r="O156" s="22" t="s">
        <v>117</v>
      </c>
      <c r="P156" s="22" t="s">
        <v>117</v>
      </c>
      <c r="Q156" s="22" t="s">
        <v>117</v>
      </c>
      <c r="R156" s="22" t="s">
        <v>117</v>
      </c>
      <c r="S156" s="22" t="s">
        <v>117</v>
      </c>
      <c r="T156" s="22" t="s">
        <v>117</v>
      </c>
      <c r="U156" s="22" t="s">
        <v>117</v>
      </c>
      <c r="V156" s="68" t="s">
        <v>117</v>
      </c>
      <c r="W156" s="68" t="s">
        <v>117</v>
      </c>
      <c r="X156" s="68" t="s">
        <v>117</v>
      </c>
      <c r="Y156" s="93"/>
    </row>
    <row r="157" spans="1:25" x14ac:dyDescent="0.25">
      <c r="A157" s="35" t="s">
        <v>43</v>
      </c>
      <c r="B157" s="22" t="s">
        <v>117</v>
      </c>
      <c r="C157" s="22" t="s">
        <v>117</v>
      </c>
      <c r="D157" s="22" t="s">
        <v>117</v>
      </c>
      <c r="E157" s="22" t="s">
        <v>117</v>
      </c>
      <c r="F157" s="22" t="s">
        <v>117</v>
      </c>
      <c r="G157" s="22" t="s">
        <v>117</v>
      </c>
      <c r="H157" s="22" t="s">
        <v>117</v>
      </c>
      <c r="I157" s="22" t="s">
        <v>117</v>
      </c>
      <c r="J157" s="22" t="s">
        <v>117</v>
      </c>
      <c r="K157" s="22" t="s">
        <v>117</v>
      </c>
      <c r="L157" s="22" t="s">
        <v>117</v>
      </c>
      <c r="M157" s="22" t="s">
        <v>117</v>
      </c>
      <c r="N157" s="22" t="s">
        <v>117</v>
      </c>
      <c r="O157" s="22" t="s">
        <v>117</v>
      </c>
      <c r="P157" s="22" t="s">
        <v>117</v>
      </c>
      <c r="Q157" s="22" t="s">
        <v>117</v>
      </c>
      <c r="R157" s="22" t="s">
        <v>117</v>
      </c>
      <c r="S157" s="22" t="s">
        <v>117</v>
      </c>
      <c r="T157" s="22" t="s">
        <v>117</v>
      </c>
      <c r="U157" s="22" t="s">
        <v>117</v>
      </c>
      <c r="V157" s="68" t="s">
        <v>117</v>
      </c>
      <c r="W157" s="68" t="s">
        <v>117</v>
      </c>
      <c r="X157" s="68" t="s">
        <v>117</v>
      </c>
      <c r="Y157" s="93"/>
    </row>
    <row r="158" spans="1:25" x14ac:dyDescent="0.25">
      <c r="A158" s="35" t="s">
        <v>44</v>
      </c>
      <c r="B158" s="22" t="s">
        <v>117</v>
      </c>
      <c r="C158" s="22" t="s">
        <v>117</v>
      </c>
      <c r="D158" s="22" t="s">
        <v>117</v>
      </c>
      <c r="E158" s="22" t="s">
        <v>117</v>
      </c>
      <c r="F158" s="22" t="s">
        <v>117</v>
      </c>
      <c r="G158" s="22" t="s">
        <v>117</v>
      </c>
      <c r="H158" s="22" t="s">
        <v>117</v>
      </c>
      <c r="I158" s="22" t="s">
        <v>117</v>
      </c>
      <c r="J158" s="22" t="s">
        <v>117</v>
      </c>
      <c r="K158" s="22" t="s">
        <v>117</v>
      </c>
      <c r="L158" s="22" t="s">
        <v>117</v>
      </c>
      <c r="M158" s="22" t="s">
        <v>117</v>
      </c>
      <c r="N158" s="22" t="s">
        <v>117</v>
      </c>
      <c r="O158" s="22" t="s">
        <v>117</v>
      </c>
      <c r="P158" s="22" t="s">
        <v>117</v>
      </c>
      <c r="Q158" s="22" t="s">
        <v>117</v>
      </c>
      <c r="R158" s="22" t="s">
        <v>117</v>
      </c>
      <c r="S158" s="22" t="s">
        <v>117</v>
      </c>
      <c r="T158" s="22" t="s">
        <v>117</v>
      </c>
      <c r="U158" s="22" t="s">
        <v>117</v>
      </c>
      <c r="V158" s="68" t="s">
        <v>117</v>
      </c>
      <c r="W158" s="68" t="s">
        <v>117</v>
      </c>
      <c r="X158" s="68" t="s">
        <v>117</v>
      </c>
      <c r="Y158" s="93"/>
    </row>
    <row r="159" spans="1:25" ht="30" x14ac:dyDescent="0.25">
      <c r="A159" s="35" t="s">
        <v>45</v>
      </c>
      <c r="B159" s="22" t="s">
        <v>117</v>
      </c>
      <c r="C159" s="22" t="s">
        <v>117</v>
      </c>
      <c r="D159" s="22" t="s">
        <v>117</v>
      </c>
      <c r="E159" s="22" t="s">
        <v>117</v>
      </c>
      <c r="F159" s="22" t="s">
        <v>117</v>
      </c>
      <c r="G159" s="22" t="s">
        <v>117</v>
      </c>
      <c r="H159" s="22" t="s">
        <v>117</v>
      </c>
      <c r="I159" s="22" t="s">
        <v>117</v>
      </c>
      <c r="J159" s="22" t="s">
        <v>117</v>
      </c>
      <c r="K159" s="22" t="s">
        <v>117</v>
      </c>
      <c r="L159" s="22" t="s">
        <v>117</v>
      </c>
      <c r="M159" s="22" t="s">
        <v>117</v>
      </c>
      <c r="N159" s="22" t="s">
        <v>117</v>
      </c>
      <c r="O159" s="22" t="s">
        <v>117</v>
      </c>
      <c r="P159" s="22" t="s">
        <v>117</v>
      </c>
      <c r="Q159" s="22" t="s">
        <v>117</v>
      </c>
      <c r="R159" s="22" t="s">
        <v>117</v>
      </c>
      <c r="S159" s="22" t="s">
        <v>117</v>
      </c>
      <c r="T159" s="22" t="s">
        <v>117</v>
      </c>
      <c r="U159" s="22" t="s">
        <v>117</v>
      </c>
      <c r="V159" s="68" t="s">
        <v>117</v>
      </c>
      <c r="W159" s="68" t="s">
        <v>117</v>
      </c>
      <c r="X159" s="68" t="s">
        <v>117</v>
      </c>
      <c r="Y159" s="93"/>
    </row>
    <row r="160" spans="1:25" x14ac:dyDescent="0.25">
      <c r="A160" s="35" t="s">
        <v>46</v>
      </c>
      <c r="B160" s="22" t="s">
        <v>117</v>
      </c>
      <c r="C160" s="22" t="s">
        <v>117</v>
      </c>
      <c r="D160" s="22" t="s">
        <v>117</v>
      </c>
      <c r="E160" s="22" t="s">
        <v>117</v>
      </c>
      <c r="F160" s="22" t="s">
        <v>117</v>
      </c>
      <c r="G160" s="22" t="s">
        <v>117</v>
      </c>
      <c r="H160" s="22" t="s">
        <v>117</v>
      </c>
      <c r="I160" s="22" t="s">
        <v>117</v>
      </c>
      <c r="J160" s="22" t="s">
        <v>117</v>
      </c>
      <c r="K160" s="22" t="s">
        <v>117</v>
      </c>
      <c r="L160" s="22" t="s">
        <v>117</v>
      </c>
      <c r="M160" s="22" t="s">
        <v>117</v>
      </c>
      <c r="N160" s="22" t="s">
        <v>117</v>
      </c>
      <c r="O160" s="22" t="s">
        <v>117</v>
      </c>
      <c r="P160" s="22" t="s">
        <v>117</v>
      </c>
      <c r="Q160" s="22" t="s">
        <v>117</v>
      </c>
      <c r="R160" s="22" t="s">
        <v>117</v>
      </c>
      <c r="S160" s="22" t="s">
        <v>117</v>
      </c>
      <c r="T160" s="22" t="s">
        <v>117</v>
      </c>
      <c r="U160" s="22" t="s">
        <v>117</v>
      </c>
      <c r="V160" s="68" t="s">
        <v>117</v>
      </c>
      <c r="W160" s="68" t="s">
        <v>117</v>
      </c>
      <c r="X160" s="68" t="s">
        <v>117</v>
      </c>
      <c r="Y160" s="93"/>
    </row>
    <row r="161" spans="1:25" x14ac:dyDescent="0.25">
      <c r="A161" s="35" t="s">
        <v>47</v>
      </c>
      <c r="B161" s="22">
        <v>49.4</v>
      </c>
      <c r="C161" s="22">
        <v>47.4</v>
      </c>
      <c r="D161" s="22">
        <v>52.7</v>
      </c>
      <c r="E161" s="22">
        <v>59.9</v>
      </c>
      <c r="F161" s="22">
        <v>56.9</v>
      </c>
      <c r="G161" s="22">
        <v>68.599999999999994</v>
      </c>
      <c r="H161" s="22">
        <v>75.400000000000006</v>
      </c>
      <c r="I161" s="22">
        <v>76.7</v>
      </c>
      <c r="J161" s="22">
        <v>85.8</v>
      </c>
      <c r="K161" s="22">
        <v>78.400000000000006</v>
      </c>
      <c r="L161" s="22">
        <v>76.3</v>
      </c>
      <c r="M161" s="22">
        <v>76.2</v>
      </c>
      <c r="N161" s="22">
        <v>73.599999999999994</v>
      </c>
      <c r="O161" s="22">
        <v>72.599999999999994</v>
      </c>
      <c r="P161" s="22">
        <v>74.3</v>
      </c>
      <c r="Q161" s="22">
        <v>72.5</v>
      </c>
      <c r="R161" s="22">
        <v>69.599999999999994</v>
      </c>
      <c r="S161" s="22">
        <v>80.8</v>
      </c>
      <c r="T161" s="22">
        <v>85.2</v>
      </c>
      <c r="U161" s="22">
        <v>72.3</v>
      </c>
      <c r="V161" s="68">
        <v>82.8</v>
      </c>
      <c r="W161" s="68">
        <v>80.900000000000006</v>
      </c>
      <c r="X161" s="68">
        <v>79.400000000000006</v>
      </c>
      <c r="Y161" s="93"/>
    </row>
    <row r="162" spans="1:25" ht="30" x14ac:dyDescent="0.25">
      <c r="A162" s="35" t="s">
        <v>48</v>
      </c>
      <c r="B162" s="22">
        <v>57.6</v>
      </c>
      <c r="C162" s="22">
        <v>54.5</v>
      </c>
      <c r="D162" s="22">
        <v>60.5</v>
      </c>
      <c r="E162" s="22">
        <v>63.8</v>
      </c>
      <c r="F162" s="22">
        <v>70</v>
      </c>
      <c r="G162" s="22">
        <v>65.8</v>
      </c>
      <c r="H162" s="22">
        <v>81.3</v>
      </c>
      <c r="I162" s="22">
        <v>100.9</v>
      </c>
      <c r="J162" s="22">
        <v>95.1</v>
      </c>
      <c r="K162" s="22">
        <v>82.8</v>
      </c>
      <c r="L162" s="22">
        <v>86.2</v>
      </c>
      <c r="M162" s="22">
        <v>88.2</v>
      </c>
      <c r="N162" s="22">
        <v>80.7</v>
      </c>
      <c r="O162" s="22">
        <v>100.7</v>
      </c>
      <c r="P162" s="22">
        <v>117</v>
      </c>
      <c r="Q162" s="22">
        <v>119.2</v>
      </c>
      <c r="R162" s="22">
        <v>130.80000000000001</v>
      </c>
      <c r="S162" s="22">
        <v>129.30000000000001</v>
      </c>
      <c r="T162" s="22">
        <v>128.4</v>
      </c>
      <c r="U162" s="22">
        <v>143.6</v>
      </c>
      <c r="V162" s="68">
        <v>123.9</v>
      </c>
      <c r="W162" s="68">
        <v>120.5</v>
      </c>
      <c r="X162" s="68">
        <v>128.69999999999999</v>
      </c>
      <c r="Y162" s="93"/>
    </row>
    <row r="163" spans="1:25" x14ac:dyDescent="0.25">
      <c r="A163" s="35" t="s">
        <v>49</v>
      </c>
      <c r="B163" s="22">
        <v>47.2</v>
      </c>
      <c r="C163" s="22">
        <v>52.7</v>
      </c>
      <c r="D163" s="22">
        <v>55</v>
      </c>
      <c r="E163" s="22">
        <v>59.7</v>
      </c>
      <c r="F163" s="22">
        <v>56.4</v>
      </c>
      <c r="G163" s="22">
        <v>60.6</v>
      </c>
      <c r="H163" s="22">
        <v>57.1</v>
      </c>
      <c r="I163" s="22">
        <v>61.9</v>
      </c>
      <c r="J163" s="22">
        <v>61.5</v>
      </c>
      <c r="K163" s="22">
        <v>62.3</v>
      </c>
      <c r="L163" s="22">
        <v>64.099999999999994</v>
      </c>
      <c r="M163" s="22">
        <v>70.7</v>
      </c>
      <c r="N163" s="22">
        <v>68.599999999999994</v>
      </c>
      <c r="O163" s="22">
        <v>70</v>
      </c>
      <c r="P163" s="22">
        <v>65.599999999999994</v>
      </c>
      <c r="Q163" s="22">
        <v>67.5</v>
      </c>
      <c r="R163" s="22">
        <v>68.7</v>
      </c>
      <c r="S163" s="22">
        <v>65.7</v>
      </c>
      <c r="T163" s="22">
        <v>64.900000000000006</v>
      </c>
      <c r="U163" s="22">
        <v>68.599999999999994</v>
      </c>
      <c r="V163" s="68">
        <v>64.599999999999994</v>
      </c>
      <c r="W163" s="68">
        <v>58.5</v>
      </c>
      <c r="X163" s="68">
        <v>64.2</v>
      </c>
      <c r="Y163" s="93"/>
    </row>
    <row r="164" spans="1:25" x14ac:dyDescent="0.25">
      <c r="A164" s="35" t="s">
        <v>50</v>
      </c>
      <c r="B164" s="22">
        <v>9.4</v>
      </c>
      <c r="C164" s="22">
        <v>10.9</v>
      </c>
      <c r="D164" s="22">
        <v>11.4</v>
      </c>
      <c r="E164" s="22">
        <v>11.9</v>
      </c>
      <c r="F164" s="22">
        <v>13.3</v>
      </c>
      <c r="G164" s="22">
        <v>13</v>
      </c>
      <c r="H164" s="22">
        <v>14</v>
      </c>
      <c r="I164" s="22">
        <v>15.3</v>
      </c>
      <c r="J164" s="22">
        <v>15.2</v>
      </c>
      <c r="K164" s="22">
        <v>14.7</v>
      </c>
      <c r="L164" s="22">
        <v>16.2</v>
      </c>
      <c r="M164" s="22">
        <v>18.5</v>
      </c>
      <c r="N164" s="22">
        <v>19.3</v>
      </c>
      <c r="O164" s="22">
        <v>12.9</v>
      </c>
      <c r="P164" s="22">
        <v>19</v>
      </c>
      <c r="Q164" s="22">
        <v>14</v>
      </c>
      <c r="R164" s="22">
        <v>16.3</v>
      </c>
      <c r="S164" s="22">
        <v>18.5</v>
      </c>
      <c r="T164" s="22">
        <v>17.899999999999999</v>
      </c>
      <c r="U164" s="22">
        <v>16.5</v>
      </c>
      <c r="V164" s="68">
        <v>10.4</v>
      </c>
      <c r="W164" s="68">
        <v>13.2</v>
      </c>
      <c r="X164" s="68">
        <v>17.899999999999999</v>
      </c>
      <c r="Y164" s="93"/>
    </row>
    <row r="165" spans="1:25" x14ac:dyDescent="0.25">
      <c r="A165" s="35" t="s">
        <v>51</v>
      </c>
      <c r="B165" s="22">
        <v>9.1</v>
      </c>
      <c r="C165" s="22">
        <v>10.8</v>
      </c>
      <c r="D165" s="22">
        <v>12.3</v>
      </c>
      <c r="E165" s="22">
        <v>12.1</v>
      </c>
      <c r="F165" s="22">
        <v>13</v>
      </c>
      <c r="G165" s="22">
        <v>10</v>
      </c>
      <c r="H165" s="22">
        <v>10</v>
      </c>
      <c r="I165" s="22">
        <v>8.6</v>
      </c>
      <c r="J165" s="22">
        <v>8.9</v>
      </c>
      <c r="K165" s="22">
        <v>7.6</v>
      </c>
      <c r="L165" s="22">
        <v>9.3000000000000007</v>
      </c>
      <c r="M165" s="22">
        <v>11.4</v>
      </c>
      <c r="N165" s="22">
        <v>10.9</v>
      </c>
      <c r="O165" s="22">
        <v>11.4</v>
      </c>
      <c r="P165" s="22">
        <v>11.3</v>
      </c>
      <c r="Q165" s="22">
        <v>11.9</v>
      </c>
      <c r="R165" s="22">
        <v>12.1</v>
      </c>
      <c r="S165" s="22">
        <v>12.2</v>
      </c>
      <c r="T165" s="22">
        <v>11.2</v>
      </c>
      <c r="U165" s="22">
        <v>12.7</v>
      </c>
      <c r="V165" s="68">
        <v>11.1</v>
      </c>
      <c r="W165" s="68">
        <v>11.6</v>
      </c>
      <c r="X165" s="68">
        <v>11.2</v>
      </c>
      <c r="Y165" s="93"/>
    </row>
    <row r="166" spans="1:25" x14ac:dyDescent="0.25">
      <c r="A166" s="35" t="s">
        <v>52</v>
      </c>
      <c r="B166" s="22">
        <v>25.4</v>
      </c>
      <c r="C166" s="22">
        <v>27.5</v>
      </c>
      <c r="D166" s="22">
        <v>23.9</v>
      </c>
      <c r="E166" s="22">
        <v>22.1</v>
      </c>
      <c r="F166" s="22">
        <v>21.2</v>
      </c>
      <c r="G166" s="22">
        <v>21.2</v>
      </c>
      <c r="H166" s="22">
        <v>25.1</v>
      </c>
      <c r="I166" s="22">
        <v>26.2</v>
      </c>
      <c r="J166" s="22">
        <v>27.4</v>
      </c>
      <c r="K166" s="22">
        <v>23</v>
      </c>
      <c r="L166" s="22">
        <v>22.1</v>
      </c>
      <c r="M166" s="22">
        <v>23.5</v>
      </c>
      <c r="N166" s="22">
        <v>23.7</v>
      </c>
      <c r="O166" s="22">
        <v>22.9</v>
      </c>
      <c r="P166" s="22">
        <v>30.8</v>
      </c>
      <c r="Q166" s="22">
        <v>31.2</v>
      </c>
      <c r="R166" s="22">
        <v>29.9</v>
      </c>
      <c r="S166" s="22">
        <v>29.4</v>
      </c>
      <c r="T166" s="22">
        <v>22.8</v>
      </c>
      <c r="U166" s="22">
        <v>21.3</v>
      </c>
      <c r="V166" s="68">
        <v>24</v>
      </c>
      <c r="W166" s="68">
        <v>27</v>
      </c>
      <c r="X166" s="68">
        <v>29.1</v>
      </c>
      <c r="Y166" s="93"/>
    </row>
    <row r="167" spans="1:25" x14ac:dyDescent="0.25">
      <c r="A167" s="35" t="s">
        <v>53</v>
      </c>
      <c r="B167" s="22" t="s">
        <v>117</v>
      </c>
      <c r="C167" s="22" t="s">
        <v>117</v>
      </c>
      <c r="D167" s="22" t="s">
        <v>117</v>
      </c>
      <c r="E167" s="22" t="s">
        <v>117</v>
      </c>
      <c r="F167" s="22" t="s">
        <v>117</v>
      </c>
      <c r="G167" s="22" t="s">
        <v>117</v>
      </c>
      <c r="H167" s="22" t="s">
        <v>117</v>
      </c>
      <c r="I167" s="22" t="s">
        <v>117</v>
      </c>
      <c r="J167" s="22" t="s">
        <v>117</v>
      </c>
      <c r="K167" s="22" t="s">
        <v>117</v>
      </c>
      <c r="L167" s="22" t="s">
        <v>117</v>
      </c>
      <c r="M167" s="22" t="s">
        <v>117</v>
      </c>
      <c r="N167" s="22" t="s">
        <v>117</v>
      </c>
      <c r="O167" s="22" t="s">
        <v>117</v>
      </c>
      <c r="P167" s="22" t="s">
        <v>117</v>
      </c>
      <c r="Q167" s="22" t="s">
        <v>117</v>
      </c>
      <c r="R167" s="22" t="s">
        <v>117</v>
      </c>
      <c r="S167" s="22" t="s">
        <v>117</v>
      </c>
      <c r="T167" s="22" t="s">
        <v>117</v>
      </c>
      <c r="U167" s="22" t="s">
        <v>117</v>
      </c>
      <c r="V167" s="68" t="s">
        <v>117</v>
      </c>
      <c r="W167" s="68" t="s">
        <v>117</v>
      </c>
      <c r="X167" s="68" t="s">
        <v>117</v>
      </c>
      <c r="Y167" s="93"/>
    </row>
    <row r="168" spans="1:25" x14ac:dyDescent="0.25">
      <c r="A168" s="35" t="s">
        <v>54</v>
      </c>
      <c r="B168" s="22">
        <v>98.7</v>
      </c>
      <c r="C168" s="22">
        <v>103.3</v>
      </c>
      <c r="D168" s="22">
        <v>108.9</v>
      </c>
      <c r="E168" s="22">
        <v>112.5</v>
      </c>
      <c r="F168" s="22">
        <v>117.9</v>
      </c>
      <c r="G168" s="22">
        <v>118.3</v>
      </c>
      <c r="H168" s="22">
        <v>122.5</v>
      </c>
      <c r="I168" s="22">
        <v>130.5</v>
      </c>
      <c r="J168" s="22">
        <v>149.4</v>
      </c>
      <c r="K168" s="22">
        <v>144.5</v>
      </c>
      <c r="L168" s="22">
        <v>152.4</v>
      </c>
      <c r="M168" s="22">
        <v>159</v>
      </c>
      <c r="N168" s="22">
        <v>165.2</v>
      </c>
      <c r="O168" s="22">
        <v>172.8</v>
      </c>
      <c r="P168" s="22">
        <v>175.5</v>
      </c>
      <c r="Q168" s="22">
        <v>181.6</v>
      </c>
      <c r="R168" s="22">
        <v>183.9</v>
      </c>
      <c r="S168" s="22">
        <v>184.7</v>
      </c>
      <c r="T168" s="22">
        <v>187.1</v>
      </c>
      <c r="U168" s="22">
        <v>190.7</v>
      </c>
      <c r="V168" s="68">
        <v>199.3</v>
      </c>
      <c r="W168" s="68">
        <v>199.9</v>
      </c>
      <c r="X168" s="68">
        <v>252.8</v>
      </c>
      <c r="Y168" s="93"/>
    </row>
    <row r="169" spans="1:25" ht="30" x14ac:dyDescent="0.25">
      <c r="A169" s="35" t="s">
        <v>55</v>
      </c>
      <c r="B169" s="22" t="s">
        <v>117</v>
      </c>
      <c r="C169" s="22" t="s">
        <v>117</v>
      </c>
      <c r="D169" s="22" t="s">
        <v>117</v>
      </c>
      <c r="E169" s="22" t="s">
        <v>117</v>
      </c>
      <c r="F169" s="22" t="s">
        <v>117</v>
      </c>
      <c r="G169" s="22" t="s">
        <v>117</v>
      </c>
      <c r="H169" s="22" t="s">
        <v>117</v>
      </c>
      <c r="I169" s="22" t="s">
        <v>117</v>
      </c>
      <c r="J169" s="22" t="s">
        <v>117</v>
      </c>
      <c r="K169" s="22" t="s">
        <v>117</v>
      </c>
      <c r="L169" s="22" t="s">
        <v>117</v>
      </c>
      <c r="M169" s="22" t="s">
        <v>117</v>
      </c>
      <c r="N169" s="22" t="s">
        <v>117</v>
      </c>
      <c r="O169" s="22" t="s">
        <v>117</v>
      </c>
      <c r="P169" s="22" t="s">
        <v>117</v>
      </c>
      <c r="Q169" s="22" t="s">
        <v>117</v>
      </c>
      <c r="R169" s="22" t="s">
        <v>117</v>
      </c>
      <c r="S169" s="22" t="s">
        <v>117</v>
      </c>
      <c r="T169" s="22" t="s">
        <v>117</v>
      </c>
      <c r="U169" s="22" t="s">
        <v>117</v>
      </c>
      <c r="V169" s="68" t="s">
        <v>117</v>
      </c>
      <c r="W169" s="68" t="s">
        <v>117</v>
      </c>
      <c r="X169" s="68" t="s">
        <v>117</v>
      </c>
      <c r="Y169" s="93"/>
    </row>
    <row r="170" spans="1:25" x14ac:dyDescent="0.25">
      <c r="A170" s="35" t="s">
        <v>56</v>
      </c>
      <c r="B170" s="22" t="s">
        <v>117</v>
      </c>
      <c r="C170" s="22" t="s">
        <v>117</v>
      </c>
      <c r="D170" s="22" t="s">
        <v>117</v>
      </c>
      <c r="E170" s="22" t="s">
        <v>117</v>
      </c>
      <c r="F170" s="22" t="s">
        <v>117</v>
      </c>
      <c r="G170" s="22" t="s">
        <v>117</v>
      </c>
      <c r="H170" s="22" t="s">
        <v>117</v>
      </c>
      <c r="I170" s="22" t="s">
        <v>117</v>
      </c>
      <c r="J170" s="22" t="s">
        <v>117</v>
      </c>
      <c r="K170" s="22" t="s">
        <v>117</v>
      </c>
      <c r="L170" s="22" t="s">
        <v>117</v>
      </c>
      <c r="M170" s="22" t="s">
        <v>117</v>
      </c>
      <c r="N170" s="22" t="s">
        <v>117</v>
      </c>
      <c r="O170" s="22" t="s">
        <v>117</v>
      </c>
      <c r="P170" s="22" t="s">
        <v>117</v>
      </c>
      <c r="Q170" s="22" t="s">
        <v>117</v>
      </c>
      <c r="R170" s="22" t="s">
        <v>117</v>
      </c>
      <c r="S170" s="22" t="s">
        <v>117</v>
      </c>
      <c r="T170" s="22" t="s">
        <v>117</v>
      </c>
      <c r="U170" s="22" t="s">
        <v>117</v>
      </c>
      <c r="V170" s="68" t="s">
        <v>117</v>
      </c>
      <c r="W170" s="68" t="s">
        <v>117</v>
      </c>
      <c r="X170" s="68" t="s">
        <v>117</v>
      </c>
      <c r="Y170" s="93"/>
    </row>
    <row r="171" spans="1:25" ht="30" x14ac:dyDescent="0.25">
      <c r="A171" s="35" t="s">
        <v>57</v>
      </c>
      <c r="B171" s="22">
        <v>43.3</v>
      </c>
      <c r="C171" s="22">
        <v>46.2</v>
      </c>
      <c r="D171" s="22">
        <v>47.4</v>
      </c>
      <c r="E171" s="22">
        <v>45.6</v>
      </c>
      <c r="F171" s="22">
        <v>42.4</v>
      </c>
      <c r="G171" s="22">
        <v>45.6</v>
      </c>
      <c r="H171" s="22">
        <v>45.2</v>
      </c>
      <c r="I171" s="22">
        <v>43.6</v>
      </c>
      <c r="J171" s="22">
        <v>46.7</v>
      </c>
      <c r="K171" s="22">
        <v>54.9</v>
      </c>
      <c r="L171" s="22">
        <v>46.3</v>
      </c>
      <c r="M171" s="22">
        <v>54</v>
      </c>
      <c r="N171" s="22">
        <v>56.3</v>
      </c>
      <c r="O171" s="22">
        <v>65.400000000000006</v>
      </c>
      <c r="P171" s="22">
        <v>68.5</v>
      </c>
      <c r="Q171" s="22">
        <v>45.1</v>
      </c>
      <c r="R171" s="22">
        <v>43.6</v>
      </c>
      <c r="S171" s="22">
        <v>68.2</v>
      </c>
      <c r="T171" s="22">
        <v>68.900000000000006</v>
      </c>
      <c r="U171" s="22">
        <v>73.099999999999994</v>
      </c>
      <c r="V171" s="68">
        <v>71.400000000000006</v>
      </c>
      <c r="W171" s="68">
        <v>75.599999999999994</v>
      </c>
      <c r="X171" s="68">
        <v>80.7</v>
      </c>
      <c r="Y171" s="93"/>
    </row>
    <row r="172" spans="1:25" x14ac:dyDescent="0.25">
      <c r="A172" s="35" t="s">
        <v>58</v>
      </c>
      <c r="B172" s="22">
        <v>45.6</v>
      </c>
      <c r="C172" s="22">
        <v>47.3</v>
      </c>
      <c r="D172" s="22">
        <v>48.8</v>
      </c>
      <c r="E172" s="22">
        <v>50.8</v>
      </c>
      <c r="F172" s="22">
        <v>55.2</v>
      </c>
      <c r="G172" s="22">
        <v>58.2</v>
      </c>
      <c r="H172" s="22">
        <v>57.7</v>
      </c>
      <c r="I172" s="22">
        <v>59.4</v>
      </c>
      <c r="J172" s="22">
        <v>62.3</v>
      </c>
      <c r="K172" s="22">
        <v>67.400000000000006</v>
      </c>
      <c r="L172" s="22">
        <v>89.7</v>
      </c>
      <c r="M172" s="22">
        <v>92</v>
      </c>
      <c r="N172" s="22">
        <v>73.400000000000006</v>
      </c>
      <c r="O172" s="22">
        <v>71.900000000000006</v>
      </c>
      <c r="P172" s="22">
        <v>73.3</v>
      </c>
      <c r="Q172" s="22">
        <v>75.599999999999994</v>
      </c>
      <c r="R172" s="22">
        <v>77.900000000000006</v>
      </c>
      <c r="S172" s="22">
        <v>75.2</v>
      </c>
      <c r="T172" s="22">
        <v>73.5</v>
      </c>
      <c r="U172" s="22">
        <v>74</v>
      </c>
      <c r="V172" s="68">
        <v>74.7</v>
      </c>
      <c r="W172" s="68">
        <v>78.8</v>
      </c>
      <c r="X172" s="68">
        <v>82.3</v>
      </c>
      <c r="Y172" s="93"/>
    </row>
    <row r="173" spans="1:25" x14ac:dyDescent="0.25">
      <c r="A173" s="35" t="s">
        <v>59</v>
      </c>
      <c r="B173" s="22">
        <v>81.7</v>
      </c>
      <c r="C173" s="22">
        <v>83</v>
      </c>
      <c r="D173" s="22">
        <v>86.4</v>
      </c>
      <c r="E173" s="22">
        <v>89.3</v>
      </c>
      <c r="F173" s="22">
        <v>110.2</v>
      </c>
      <c r="G173" s="22">
        <v>118.6</v>
      </c>
      <c r="H173" s="22">
        <v>123.4</v>
      </c>
      <c r="I173" s="22">
        <v>131.9</v>
      </c>
      <c r="J173" s="22">
        <v>143.69999999999999</v>
      </c>
      <c r="K173" s="22">
        <v>155.9</v>
      </c>
      <c r="L173" s="22">
        <v>163.19999999999999</v>
      </c>
      <c r="M173" s="22">
        <v>163.1</v>
      </c>
      <c r="N173" s="22">
        <v>165.5</v>
      </c>
      <c r="O173" s="22">
        <v>165.7</v>
      </c>
      <c r="P173" s="22">
        <v>166.3</v>
      </c>
      <c r="Q173" s="22">
        <v>165</v>
      </c>
      <c r="R173" s="22">
        <v>163.1</v>
      </c>
      <c r="S173" s="22">
        <v>163.30000000000001</v>
      </c>
      <c r="T173" s="22">
        <v>159.9</v>
      </c>
      <c r="U173" s="22">
        <v>160.19999999999999</v>
      </c>
      <c r="V173" s="68">
        <v>161.1</v>
      </c>
      <c r="W173" s="68">
        <v>167.1</v>
      </c>
      <c r="X173" s="68">
        <v>171.3</v>
      </c>
      <c r="Y173" s="93"/>
    </row>
    <row r="174" spans="1:25" ht="30" x14ac:dyDescent="0.25">
      <c r="A174" s="35" t="s">
        <v>60</v>
      </c>
      <c r="B174" s="22">
        <v>20.7</v>
      </c>
      <c r="C174" s="22">
        <v>23.9</v>
      </c>
      <c r="D174" s="22">
        <v>25.3</v>
      </c>
      <c r="E174" s="22">
        <v>24.6</v>
      </c>
      <c r="F174" s="22">
        <v>26.5</v>
      </c>
      <c r="G174" s="22">
        <v>25.3</v>
      </c>
      <c r="H174" s="22">
        <v>27.7</v>
      </c>
      <c r="I174" s="22">
        <v>29.8</v>
      </c>
      <c r="J174" s="22">
        <v>29.7</v>
      </c>
      <c r="K174" s="22">
        <v>32.200000000000003</v>
      </c>
      <c r="L174" s="22">
        <v>33.200000000000003</v>
      </c>
      <c r="M174" s="22">
        <v>32.4</v>
      </c>
      <c r="N174" s="22">
        <v>35.4</v>
      </c>
      <c r="O174" s="22">
        <v>35.9</v>
      </c>
      <c r="P174" s="22">
        <v>37.1</v>
      </c>
      <c r="Q174" s="22">
        <v>34.799999999999997</v>
      </c>
      <c r="R174" s="22">
        <v>34.200000000000003</v>
      </c>
      <c r="S174" s="22">
        <v>33.200000000000003</v>
      </c>
      <c r="T174" s="22">
        <v>33.299999999999997</v>
      </c>
      <c r="U174" s="22">
        <v>26.3</v>
      </c>
      <c r="V174" s="68">
        <v>24.7</v>
      </c>
      <c r="W174" s="68">
        <v>26.2</v>
      </c>
      <c r="X174" s="68">
        <v>28.1</v>
      </c>
      <c r="Y174" s="93"/>
    </row>
    <row r="175" spans="1:25" x14ac:dyDescent="0.25">
      <c r="A175" s="43" t="s">
        <v>61</v>
      </c>
      <c r="B175" s="22">
        <v>1.1000000000000001</v>
      </c>
      <c r="C175" s="22">
        <v>1.5</v>
      </c>
      <c r="D175" s="22">
        <v>1.8</v>
      </c>
      <c r="E175" s="22">
        <v>2.6</v>
      </c>
      <c r="F175" s="22">
        <v>3.4</v>
      </c>
      <c r="G175" s="22">
        <v>4.2</v>
      </c>
      <c r="H175" s="22">
        <v>3.9</v>
      </c>
      <c r="I175" s="22">
        <v>4.5999999999999996</v>
      </c>
      <c r="J175" s="22">
        <v>5</v>
      </c>
      <c r="K175" s="22">
        <v>5.3</v>
      </c>
      <c r="L175" s="22">
        <v>5.9</v>
      </c>
      <c r="M175" s="22">
        <v>6.5</v>
      </c>
      <c r="N175" s="22">
        <v>7.5</v>
      </c>
      <c r="O175" s="22">
        <v>8.6</v>
      </c>
      <c r="P175" s="22">
        <v>10.5</v>
      </c>
      <c r="Q175" s="22">
        <v>10.7</v>
      </c>
      <c r="R175" s="22">
        <v>9.1999999999999993</v>
      </c>
      <c r="S175" s="22">
        <v>9.3000000000000007</v>
      </c>
      <c r="T175" s="22">
        <v>7.6</v>
      </c>
      <c r="U175" s="22">
        <v>8.3000000000000007</v>
      </c>
      <c r="V175" s="68">
        <v>7.4</v>
      </c>
      <c r="W175" s="68">
        <v>7.8</v>
      </c>
      <c r="X175" s="68">
        <v>6.3</v>
      </c>
      <c r="Y175" s="93"/>
    </row>
  </sheetData>
  <phoneticPr fontId="6" type="noConversion"/>
  <conditionalFormatting sqref="A1:A1048576">
    <cfRule type="containsText" dxfId="1" priority="1" operator="containsText" text="poista">
      <formula>NOT(ISERROR(SEARCH("poista",A1)))</formula>
    </cfRule>
  </conditionalFormatting>
  <printOptions gridLines="1"/>
  <pageMargins left="0" right="0" top="0" bottom="0" header="0.51181102362204722" footer="0.74803149606299213"/>
  <pageSetup paperSize="9" scale="85" orientation="landscape" r:id="rId1"/>
  <rowBreaks count="4" manualBreakCount="4">
    <brk id="38" max="16383" man="1"/>
    <brk id="72" max="16383" man="1"/>
    <brk id="107" max="16383" man="1"/>
    <brk id="142" max="16383" man="1"/>
  </rowBreaks>
  <tableParts count="5">
    <tablePart r:id="rId2"/>
    <tablePart r:id="rId3"/>
    <tablePart r:id="rId4"/>
    <tablePart r:id="rId5"/>
    <tablePart r:id="rId6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B7E12-D842-4517-A1E5-BAB36A541528}">
  <sheetPr>
    <tabColor theme="6" tint="-0.249977111117893"/>
  </sheetPr>
  <dimension ref="A1:G37"/>
  <sheetViews>
    <sheetView zoomScaleNormal="100" workbookViewId="0">
      <selection activeCell="A5" sqref="A5"/>
    </sheetView>
  </sheetViews>
  <sheetFormatPr defaultColWidth="9.140625" defaultRowHeight="15" x14ac:dyDescent="0.25"/>
  <cols>
    <col min="1" max="1" width="41.7109375" style="7" customWidth="1"/>
    <col min="2" max="3" width="11.140625" style="7" bestFit="1" customWidth="1"/>
    <col min="4" max="4" width="14.5703125" style="7" bestFit="1" customWidth="1"/>
    <col min="5" max="6" width="8.5703125" style="7" bestFit="1" customWidth="1"/>
    <col min="7" max="7" width="11.140625" style="7" bestFit="1" customWidth="1"/>
    <col min="8" max="16384" width="9.140625" style="7"/>
  </cols>
  <sheetData>
    <row r="1" spans="1:7" ht="18.75" x14ac:dyDescent="0.3">
      <c r="A1" s="8" t="s">
        <v>146</v>
      </c>
    </row>
    <row r="2" spans="1:7" x14ac:dyDescent="0.25">
      <c r="A2" s="7" t="s">
        <v>29</v>
      </c>
    </row>
    <row r="3" spans="1:7" x14ac:dyDescent="0.25">
      <c r="A3" s="55" t="s">
        <v>111</v>
      </c>
      <c r="B3" s="32"/>
      <c r="C3" s="32"/>
      <c r="D3" s="32"/>
    </row>
    <row r="4" spans="1:7" x14ac:dyDescent="0.25">
      <c r="A4" s="55" t="s">
        <v>112</v>
      </c>
      <c r="B4" s="32"/>
      <c r="C4" s="32"/>
      <c r="D4" s="32"/>
    </row>
    <row r="5" spans="1:7" x14ac:dyDescent="0.25">
      <c r="B5" s="32"/>
      <c r="C5" s="32"/>
      <c r="D5" s="32"/>
    </row>
    <row r="6" spans="1:7" ht="45" x14ac:dyDescent="0.25">
      <c r="A6" s="4" t="s">
        <v>62</v>
      </c>
      <c r="B6" s="17" t="s">
        <v>113</v>
      </c>
      <c r="C6" s="17" t="s">
        <v>142</v>
      </c>
      <c r="D6" s="17" t="s">
        <v>145</v>
      </c>
      <c r="E6" s="17" t="s">
        <v>110</v>
      </c>
      <c r="F6" s="17" t="s">
        <v>143</v>
      </c>
      <c r="G6" s="17" t="s">
        <v>144</v>
      </c>
    </row>
    <row r="7" spans="1:7" x14ac:dyDescent="0.25">
      <c r="A7" s="42" t="s">
        <v>30</v>
      </c>
      <c r="B7" s="21">
        <v>4443.1000000000004</v>
      </c>
      <c r="C7" s="21">
        <v>9093.2000000000007</v>
      </c>
      <c r="D7" s="69">
        <f>((Taulukko13[[#This Row],[Arvonlisäys 
(milj. €) 
v. 2022]]-Taulukko13[[#This Row],[Arvonlisäys 
(milj. €) 
v. 2000]])/Taulukko13[[#This Row],[Arvonlisäys 
(milj. €) 
v. 2000]])*100</f>
        <v>104.65890932006931</v>
      </c>
      <c r="E7" s="21">
        <v>98036</v>
      </c>
      <c r="F7" s="21">
        <v>112765</v>
      </c>
      <c r="G7" s="27">
        <f>((Taulukko13[[#This Row],[Työlliset 
2022]]-Taulukko13[[#This Row],[Työlliset 
2000]])/Taulukko13[[#This Row],[Työlliset 
2000]])*100</f>
        <v>15.024072789587498</v>
      </c>
    </row>
    <row r="8" spans="1:7" x14ac:dyDescent="0.25">
      <c r="A8" s="35" t="s">
        <v>119</v>
      </c>
      <c r="B8" s="1">
        <v>113.6</v>
      </c>
      <c r="C8" s="1">
        <v>136.19999999999999</v>
      </c>
      <c r="D8" s="70">
        <f>((Taulukko13[[#This Row],[Arvonlisäys 
(milj. €) 
v. 2022]]-Taulukko13[[#This Row],[Arvonlisäys 
(milj. €) 
v. 2000]])/Taulukko13[[#This Row],[Arvonlisäys 
(milj. €) 
v. 2000]])*100</f>
        <v>19.894366197183093</v>
      </c>
      <c r="E8" s="1">
        <v>10151</v>
      </c>
      <c r="F8" s="1">
        <v>5232</v>
      </c>
      <c r="G8" s="23">
        <f>((Taulukko13[[#This Row],[Työlliset 
2022]]-Taulukko13[[#This Row],[Työlliset 
2000]])/Taulukko13[[#This Row],[Työlliset 
2000]])*100</f>
        <v>-48.458279972416513</v>
      </c>
    </row>
    <row r="9" spans="1:7" x14ac:dyDescent="0.25">
      <c r="A9" s="35" t="s">
        <v>33</v>
      </c>
      <c r="B9" s="1">
        <v>236.7</v>
      </c>
      <c r="C9" s="1">
        <v>421.1</v>
      </c>
      <c r="D9" s="70">
        <f>((Taulukko13[[#This Row],[Arvonlisäys 
(milj. €) 
v. 2022]]-Taulukko13[[#This Row],[Arvonlisäys 
(milj. €) 
v. 2000]])/Taulukko13[[#This Row],[Arvonlisäys 
(milj. €) 
v. 2000]])*100</f>
        <v>77.904520490071832</v>
      </c>
      <c r="E9" s="1">
        <v>1788</v>
      </c>
      <c r="F9" s="1">
        <v>2238</v>
      </c>
      <c r="G9" s="23">
        <f>((Taulukko13[[#This Row],[Työlliset 
2022]]-Taulukko13[[#This Row],[Työlliset 
2000]])/Taulukko13[[#This Row],[Työlliset 
2000]])*100</f>
        <v>25.167785234899331</v>
      </c>
    </row>
    <row r="10" spans="1:7" x14ac:dyDescent="0.25">
      <c r="A10" s="35" t="s">
        <v>34</v>
      </c>
      <c r="B10" s="1">
        <v>17.100000000000001</v>
      </c>
      <c r="C10" s="1">
        <v>30.3</v>
      </c>
      <c r="D10" s="70">
        <f>((Taulukko13[[#This Row],[Arvonlisäys 
(milj. €) 
v. 2022]]-Taulukko13[[#This Row],[Arvonlisäys 
(milj. €) 
v. 2000]])/Taulukko13[[#This Row],[Arvonlisäys 
(milj. €) 
v. 2000]])*100</f>
        <v>77.192982456140342</v>
      </c>
      <c r="E10" s="1">
        <v>421</v>
      </c>
      <c r="F10" s="1">
        <v>449</v>
      </c>
      <c r="G10" s="23">
        <f>((Taulukko13[[#This Row],[Työlliset 
2022]]-Taulukko13[[#This Row],[Työlliset 
2000]])/Taulukko13[[#This Row],[Työlliset 
2000]])*100</f>
        <v>6.6508313539192399</v>
      </c>
    </row>
    <row r="11" spans="1:7" x14ac:dyDescent="0.25">
      <c r="A11" s="35" t="s">
        <v>35</v>
      </c>
      <c r="B11" s="1">
        <v>85.5</v>
      </c>
      <c r="C11" s="1">
        <v>164.5</v>
      </c>
      <c r="D11" s="70">
        <f>((Taulukko13[[#This Row],[Arvonlisäys 
(milj. €) 
v. 2022]]-Taulukko13[[#This Row],[Arvonlisäys 
(milj. €) 
v. 2000]])/Taulukko13[[#This Row],[Arvonlisäys 
(milj. €) 
v. 2000]])*100</f>
        <v>92.397660818713447</v>
      </c>
      <c r="E11" s="1">
        <v>1574</v>
      </c>
      <c r="F11" s="1">
        <v>1710</v>
      </c>
      <c r="G11" s="23">
        <f>((Taulukko13[[#This Row],[Työlliset 
2022]]-Taulukko13[[#This Row],[Työlliset 
2000]])/Taulukko13[[#This Row],[Työlliset 
2000]])*100</f>
        <v>8.6404066073697585</v>
      </c>
    </row>
    <row r="12" spans="1:7" x14ac:dyDescent="0.25">
      <c r="A12" s="35" t="s">
        <v>36</v>
      </c>
      <c r="B12" s="1">
        <v>51</v>
      </c>
      <c r="C12" s="1">
        <v>28.7</v>
      </c>
      <c r="D12" s="70">
        <f>((Taulukko13[[#This Row],[Arvonlisäys 
(milj. €) 
v. 2022]]-Taulukko13[[#This Row],[Arvonlisäys 
(milj. €) 
v. 2000]])/Taulukko13[[#This Row],[Arvonlisäys 
(milj. €) 
v. 2000]])*100</f>
        <v>-43.725490196078432</v>
      </c>
      <c r="E12" s="1">
        <v>1480</v>
      </c>
      <c r="F12" s="1">
        <v>526</v>
      </c>
      <c r="G12" s="23">
        <f>((Taulukko13[[#This Row],[Työlliset 
2022]]-Taulukko13[[#This Row],[Työlliset 
2000]])/Taulukko13[[#This Row],[Työlliset 
2000]])*100</f>
        <v>-64.459459459459453</v>
      </c>
    </row>
    <row r="13" spans="1:7" x14ac:dyDescent="0.25">
      <c r="A13" s="35" t="s">
        <v>37</v>
      </c>
      <c r="B13" s="1">
        <v>105.7</v>
      </c>
      <c r="C13" s="1">
        <v>285.89999999999998</v>
      </c>
      <c r="D13" s="70">
        <f>((Taulukko13[[#This Row],[Arvonlisäys 
(milj. €) 
v. 2022]]-Taulukko13[[#This Row],[Arvonlisäys 
(milj. €) 
v. 2000]])/Taulukko13[[#This Row],[Arvonlisäys 
(milj. €) 
v. 2000]])*100</f>
        <v>170.4824976348155</v>
      </c>
      <c r="E13" s="1">
        <v>2458</v>
      </c>
      <c r="F13" s="1">
        <v>1561</v>
      </c>
      <c r="G13" s="23">
        <f>((Taulukko13[[#This Row],[Työlliset 
2022]]-Taulukko13[[#This Row],[Työlliset 
2000]])/Taulukko13[[#This Row],[Työlliset 
2000]])*100</f>
        <v>-36.493083807973967</v>
      </c>
    </row>
    <row r="14" spans="1:7" x14ac:dyDescent="0.25">
      <c r="A14" s="35" t="s">
        <v>38</v>
      </c>
      <c r="B14" s="1">
        <v>260.3</v>
      </c>
      <c r="C14" s="1">
        <v>193.8</v>
      </c>
      <c r="D14" s="70">
        <f>((Taulukko13[[#This Row],[Arvonlisäys 
(milj. €) 
v. 2022]]-Taulukko13[[#This Row],[Arvonlisäys 
(milj. €) 
v. 2000]])/Taulukko13[[#This Row],[Arvonlisäys 
(milj. €) 
v. 2000]])*100</f>
        <v>-25.54744525547445</v>
      </c>
      <c r="E14" s="1">
        <v>2326</v>
      </c>
      <c r="F14" s="1">
        <v>711</v>
      </c>
      <c r="G14" s="23">
        <f>((Taulukko13[[#This Row],[Työlliset 
2022]]-Taulukko13[[#This Row],[Työlliset 
2000]])/Taulukko13[[#This Row],[Työlliset 
2000]])*100</f>
        <v>-69.432502149613072</v>
      </c>
    </row>
    <row r="15" spans="1:7" x14ac:dyDescent="0.25">
      <c r="A15" s="35" t="s">
        <v>39</v>
      </c>
      <c r="B15" s="1">
        <v>83.2</v>
      </c>
      <c r="C15" s="1">
        <v>306.7</v>
      </c>
      <c r="D15" s="70">
        <f>((Taulukko13[[#This Row],[Arvonlisäys 
(milj. €) 
v. 2022]]-Taulukko13[[#This Row],[Arvonlisäys 
(milj. €) 
v. 2000]])/Taulukko13[[#This Row],[Arvonlisäys 
(milj. €) 
v. 2000]])*100</f>
        <v>268.62980769230768</v>
      </c>
      <c r="E15" s="1">
        <v>664</v>
      </c>
      <c r="F15" s="1">
        <v>737</v>
      </c>
      <c r="G15" s="23">
        <f>((Taulukko13[[#This Row],[Työlliset 
2022]]-Taulukko13[[#This Row],[Työlliset 
2000]])/Taulukko13[[#This Row],[Työlliset 
2000]])*100</f>
        <v>10.993975903614457</v>
      </c>
    </row>
    <row r="16" spans="1:7" x14ac:dyDescent="0.25">
      <c r="A16" s="35" t="s">
        <v>40</v>
      </c>
      <c r="B16" s="1">
        <v>34.299999999999997</v>
      </c>
      <c r="C16" s="1">
        <v>33.200000000000003</v>
      </c>
      <c r="D16" s="70">
        <f>((Taulukko13[[#This Row],[Arvonlisäys 
(milj. €) 
v. 2022]]-Taulukko13[[#This Row],[Arvonlisäys 
(milj. €) 
v. 2000]])/Taulukko13[[#This Row],[Arvonlisäys 
(milj. €) 
v. 2000]])*100</f>
        <v>-3.2069970845480888</v>
      </c>
      <c r="E16" s="1">
        <v>592</v>
      </c>
      <c r="F16" s="1">
        <v>456</v>
      </c>
      <c r="G16" s="23">
        <f>((Taulukko13[[#This Row],[Työlliset 
2022]]-Taulukko13[[#This Row],[Työlliset 
2000]])/Taulukko13[[#This Row],[Työlliset 
2000]])*100</f>
        <v>-22.972972972972975</v>
      </c>
    </row>
    <row r="17" spans="1:7" ht="30" x14ac:dyDescent="0.25">
      <c r="A17" s="35" t="s">
        <v>65</v>
      </c>
      <c r="B17" s="1">
        <v>141.19999999999999</v>
      </c>
      <c r="C17" s="1">
        <v>176.3</v>
      </c>
      <c r="D17" s="70">
        <f>((Taulukko13[[#This Row],[Arvonlisäys 
(milj. €) 
v. 2022]]-Taulukko13[[#This Row],[Arvonlisäys 
(milj. €) 
v. 2000]])/Taulukko13[[#This Row],[Arvonlisäys 
(milj. €) 
v. 2000]])*100</f>
        <v>24.858356940509932</v>
      </c>
      <c r="E17" s="1">
        <v>2929</v>
      </c>
      <c r="F17" s="1">
        <v>2736</v>
      </c>
      <c r="G17" s="23">
        <f>((Taulukko13[[#This Row],[Työlliset 
2022]]-Taulukko13[[#This Row],[Työlliset 
2000]])/Taulukko13[[#This Row],[Työlliset 
2000]])*100</f>
        <v>-6.5892796176169348</v>
      </c>
    </row>
    <row r="18" spans="1:7" x14ac:dyDescent="0.25">
      <c r="A18" s="35" t="s">
        <v>42</v>
      </c>
      <c r="B18" s="1">
        <v>19.2</v>
      </c>
      <c r="C18" s="1">
        <v>86.9</v>
      </c>
      <c r="D18" s="70">
        <f>((Taulukko13[[#This Row],[Arvonlisäys 
(milj. €) 
v. 2022]]-Taulukko13[[#This Row],[Arvonlisäys 
(milj. €) 
v. 2000]])/Taulukko13[[#This Row],[Arvonlisäys 
(milj. €) 
v. 2000]])*100</f>
        <v>352.60416666666669</v>
      </c>
      <c r="E18" s="1">
        <v>330</v>
      </c>
      <c r="F18" s="1">
        <v>1145</v>
      </c>
      <c r="G18" s="23">
        <f>((Taulukko13[[#This Row],[Työlliset 
2022]]-Taulukko13[[#This Row],[Työlliset 
2000]])/Taulukko13[[#This Row],[Työlliset 
2000]])*100</f>
        <v>246.96969696969697</v>
      </c>
    </row>
    <row r="19" spans="1:7" x14ac:dyDescent="0.25">
      <c r="A19" s="35" t="s">
        <v>43</v>
      </c>
      <c r="B19" s="1">
        <v>110.1</v>
      </c>
      <c r="C19" s="1">
        <v>286.60000000000002</v>
      </c>
      <c r="D19" s="70">
        <f>((Taulukko13[[#This Row],[Arvonlisäys 
(milj. €) 
v. 2022]]-Taulukko13[[#This Row],[Arvonlisäys 
(milj. €) 
v. 2000]])/Taulukko13[[#This Row],[Arvonlisäys 
(milj. €) 
v. 2000]])*100</f>
        <v>160.30881017257042</v>
      </c>
      <c r="E19" s="1">
        <v>1725</v>
      </c>
      <c r="F19" s="1">
        <v>2967</v>
      </c>
      <c r="G19" s="23">
        <f>((Taulukko13[[#This Row],[Työlliset 
2022]]-Taulukko13[[#This Row],[Työlliset 
2000]])/Taulukko13[[#This Row],[Työlliset 
2000]])*100</f>
        <v>72</v>
      </c>
    </row>
    <row r="20" spans="1:7" x14ac:dyDescent="0.25">
      <c r="A20" s="35" t="s">
        <v>44</v>
      </c>
      <c r="B20" s="1">
        <v>33.200000000000003</v>
      </c>
      <c r="C20" s="1">
        <v>18.399999999999999</v>
      </c>
      <c r="D20" s="70">
        <f>((Taulukko13[[#This Row],[Arvonlisäys 
(milj. €) 
v. 2022]]-Taulukko13[[#This Row],[Arvonlisäys 
(milj. €) 
v. 2000]])/Taulukko13[[#This Row],[Arvonlisäys 
(milj. €) 
v. 2000]])*100</f>
        <v>-44.578313253012055</v>
      </c>
      <c r="E20" s="1">
        <v>530</v>
      </c>
      <c r="F20" s="1">
        <v>343</v>
      </c>
      <c r="G20" s="23">
        <f>((Taulukko13[[#This Row],[Työlliset 
2022]]-Taulukko13[[#This Row],[Työlliset 
2000]])/Taulukko13[[#This Row],[Työlliset 
2000]])*100</f>
        <v>-35.283018867924525</v>
      </c>
    </row>
    <row r="21" spans="1:7" ht="30" x14ac:dyDescent="0.25">
      <c r="A21" s="35" t="s">
        <v>118</v>
      </c>
      <c r="B21" s="1">
        <v>109.8</v>
      </c>
      <c r="C21" s="1">
        <v>86.4</v>
      </c>
      <c r="D21" s="70">
        <f>((Taulukko13[[#This Row],[Arvonlisäys 
(milj. €) 
v. 2022]]-Taulukko13[[#This Row],[Arvonlisäys 
(milj. €) 
v. 2000]])/Taulukko13[[#This Row],[Arvonlisäys 
(milj. €) 
v. 2000]])*100</f>
        <v>-21.31147540983606</v>
      </c>
      <c r="E21" s="1">
        <v>2127</v>
      </c>
      <c r="F21" s="1">
        <v>1378</v>
      </c>
      <c r="G21" s="23">
        <f>((Taulukko13[[#This Row],[Työlliset 
2022]]-Taulukko13[[#This Row],[Työlliset 
2000]])/Taulukko13[[#This Row],[Työlliset 
2000]])*100</f>
        <v>-35.213916314057357</v>
      </c>
    </row>
    <row r="22" spans="1:7" x14ac:dyDescent="0.25">
      <c r="A22" s="35" t="s">
        <v>46</v>
      </c>
      <c r="B22" s="1">
        <v>85.8</v>
      </c>
      <c r="C22" s="1">
        <v>303.3</v>
      </c>
      <c r="D22" s="70">
        <f>((Taulukko13[[#This Row],[Arvonlisäys 
(milj. €) 
v. 2022]]-Taulukko13[[#This Row],[Arvonlisäys 
(milj. €) 
v. 2000]])/Taulukko13[[#This Row],[Arvonlisäys 
(milj. €) 
v. 2000]])*100</f>
        <v>253.49650349650349</v>
      </c>
      <c r="E22" s="1">
        <v>954</v>
      </c>
      <c r="F22" s="1">
        <v>1311</v>
      </c>
      <c r="G22" s="23">
        <f>((Taulukko13[[#This Row],[Työlliset 
2022]]-Taulukko13[[#This Row],[Työlliset 
2000]])/Taulukko13[[#This Row],[Työlliset 
2000]])*100</f>
        <v>37.421383647798741</v>
      </c>
    </row>
    <row r="23" spans="1:7" x14ac:dyDescent="0.25">
      <c r="A23" s="35" t="s">
        <v>47</v>
      </c>
      <c r="B23" s="1">
        <v>276.10000000000002</v>
      </c>
      <c r="C23" s="1">
        <v>675.1</v>
      </c>
      <c r="D23" s="70">
        <f>((Taulukko13[[#This Row],[Arvonlisäys 
(milj. €) 
v. 2022]]-Taulukko13[[#This Row],[Arvonlisäys 
(milj. €) 
v. 2000]])/Taulukko13[[#This Row],[Arvonlisäys 
(milj. €) 
v. 2000]])*100</f>
        <v>144.512857660268</v>
      </c>
      <c r="E23" s="1">
        <v>6671</v>
      </c>
      <c r="F23" s="1">
        <v>9600</v>
      </c>
      <c r="G23" s="23">
        <f>((Taulukko13[[#This Row],[Työlliset 
2022]]-Taulukko13[[#This Row],[Työlliset 
2000]])/Taulukko13[[#This Row],[Työlliset 
2000]])*100</f>
        <v>43.906460800479692</v>
      </c>
    </row>
    <row r="24" spans="1:7" ht="30" x14ac:dyDescent="0.25">
      <c r="A24" s="35" t="s">
        <v>64</v>
      </c>
      <c r="B24" s="1">
        <v>333.7</v>
      </c>
      <c r="C24" s="1">
        <v>611.4</v>
      </c>
      <c r="D24" s="70">
        <f>((Taulukko13[[#This Row],[Arvonlisäys 
(milj. €) 
v. 2022]]-Taulukko13[[#This Row],[Arvonlisäys 
(milj. €) 
v. 2000]])/Taulukko13[[#This Row],[Arvonlisäys 
(milj. €) 
v. 2000]])*100</f>
        <v>83.218459694336232</v>
      </c>
      <c r="E24" s="1">
        <v>10553</v>
      </c>
      <c r="F24" s="1">
        <v>11132</v>
      </c>
      <c r="G24" s="23">
        <f>((Taulukko13[[#This Row],[Työlliset 
2022]]-Taulukko13[[#This Row],[Työlliset 
2000]])/Taulukko13[[#This Row],[Työlliset 
2000]])*100</f>
        <v>5.4865914905714011</v>
      </c>
    </row>
    <row r="25" spans="1:7" x14ac:dyDescent="0.25">
      <c r="A25" s="35" t="s">
        <v>49</v>
      </c>
      <c r="B25" s="1">
        <v>197.2</v>
      </c>
      <c r="C25" s="1">
        <v>336.6</v>
      </c>
      <c r="D25" s="70">
        <f>((Taulukko13[[#This Row],[Arvonlisäys 
(milj. €) 
v. 2022]]-Taulukko13[[#This Row],[Arvonlisäys 
(milj. €) 
v. 2000]])/Taulukko13[[#This Row],[Arvonlisäys 
(milj. €) 
v. 2000]])*100</f>
        <v>70.689655172413808</v>
      </c>
      <c r="E25" s="1">
        <v>5376</v>
      </c>
      <c r="F25" s="1">
        <v>5338</v>
      </c>
      <c r="G25" s="23">
        <f>((Taulukko13[[#This Row],[Työlliset 
2022]]-Taulukko13[[#This Row],[Työlliset 
2000]])/Taulukko13[[#This Row],[Työlliset 
2000]])*100</f>
        <v>-0.70684523809523814</v>
      </c>
    </row>
    <row r="26" spans="1:7" x14ac:dyDescent="0.25">
      <c r="A26" s="35" t="s">
        <v>50</v>
      </c>
      <c r="B26" s="1">
        <v>48.4</v>
      </c>
      <c r="C26" s="1">
        <v>115.7</v>
      </c>
      <c r="D26" s="70">
        <f>((Taulukko13[[#This Row],[Arvonlisäys 
(milj. €) 
v. 2022]]-Taulukko13[[#This Row],[Arvonlisäys 
(milj. €) 
v. 2000]])/Taulukko13[[#This Row],[Arvonlisäys 
(milj. €) 
v. 2000]])*100</f>
        <v>139.04958677685951</v>
      </c>
      <c r="E26" s="1">
        <v>2660</v>
      </c>
      <c r="F26" s="1">
        <v>2879</v>
      </c>
      <c r="G26" s="23">
        <f>((Taulukko13[[#This Row],[Työlliset 
2022]]-Taulukko13[[#This Row],[Työlliset 
2000]])/Taulukko13[[#This Row],[Työlliset 
2000]])*100</f>
        <v>8.2330827067669166</v>
      </c>
    </row>
    <row r="27" spans="1:7" x14ac:dyDescent="0.25">
      <c r="A27" s="35" t="s">
        <v>51</v>
      </c>
      <c r="B27" s="1">
        <v>152.4</v>
      </c>
      <c r="C27" s="1">
        <v>178.2</v>
      </c>
      <c r="D27" s="70">
        <f>((Taulukko13[[#This Row],[Arvonlisäys 
(milj. €) 
v. 2022]]-Taulukko13[[#This Row],[Arvonlisäys 
(milj. €) 
v. 2000]])/Taulukko13[[#This Row],[Arvonlisäys 
(milj. €) 
v. 2000]])*100</f>
        <v>16.929133858267704</v>
      </c>
      <c r="E27" s="1">
        <v>2388</v>
      </c>
      <c r="F27" s="1">
        <v>2272</v>
      </c>
      <c r="G27" s="23">
        <f>((Taulukko13[[#This Row],[Työlliset 
2022]]-Taulukko13[[#This Row],[Työlliset 
2000]])/Taulukko13[[#This Row],[Työlliset 
2000]])*100</f>
        <v>-4.857621440536013</v>
      </c>
    </row>
    <row r="28" spans="1:7" x14ac:dyDescent="0.25">
      <c r="A28" s="35" t="s">
        <v>52</v>
      </c>
      <c r="B28" s="1">
        <v>117.6</v>
      </c>
      <c r="C28" s="1">
        <v>237.1</v>
      </c>
      <c r="D28" s="70">
        <f>((Taulukko13[[#This Row],[Arvonlisäys 
(milj. €) 
v. 2022]]-Taulukko13[[#This Row],[Arvonlisäys 
(milj. €) 
v. 2000]])/Taulukko13[[#This Row],[Arvonlisäys 
(milj. €) 
v. 2000]])*100</f>
        <v>101.61564625850342</v>
      </c>
      <c r="E28" s="1">
        <v>1472</v>
      </c>
      <c r="F28" s="1">
        <v>1358</v>
      </c>
      <c r="G28" s="23">
        <f>((Taulukko13[[#This Row],[Työlliset 
2022]]-Taulukko13[[#This Row],[Työlliset 
2000]])/Taulukko13[[#This Row],[Työlliset 
2000]])*100</f>
        <v>-7.7445652173913038</v>
      </c>
    </row>
    <row r="29" spans="1:7" x14ac:dyDescent="0.25">
      <c r="A29" s="35" t="s">
        <v>53</v>
      </c>
      <c r="B29" s="1">
        <v>30.8</v>
      </c>
      <c r="C29" s="1">
        <v>123.4</v>
      </c>
      <c r="D29" s="70">
        <f>((Taulukko13[[#This Row],[Arvonlisäys 
(milj. €) 
v. 2022]]-Taulukko13[[#This Row],[Arvonlisäys 
(milj. €) 
v. 2000]])/Taulukko13[[#This Row],[Arvonlisäys 
(milj. €) 
v. 2000]])*100</f>
        <v>300.64935064935065</v>
      </c>
      <c r="E29" s="1">
        <v>461</v>
      </c>
      <c r="F29" s="1">
        <v>672</v>
      </c>
      <c r="G29" s="23">
        <f>((Taulukko13[[#This Row],[Työlliset 
2022]]-Taulukko13[[#This Row],[Työlliset 
2000]])/Taulukko13[[#This Row],[Työlliset 
2000]])*100</f>
        <v>45.770065075921906</v>
      </c>
    </row>
    <row r="30" spans="1:7" x14ac:dyDescent="0.25">
      <c r="A30" s="35" t="s">
        <v>54</v>
      </c>
      <c r="B30" s="1">
        <v>441.6</v>
      </c>
      <c r="C30" s="1">
        <v>1166.3</v>
      </c>
      <c r="D30" s="70">
        <f>((Taulukko13[[#This Row],[Arvonlisäys 
(milj. €) 
v. 2022]]-Taulukko13[[#This Row],[Arvonlisäys 
(milj. €) 
v. 2000]])/Taulukko13[[#This Row],[Arvonlisäys 
(milj. €) 
v. 2000]])*100</f>
        <v>164.10778985507244</v>
      </c>
      <c r="E30" s="1">
        <v>139</v>
      </c>
      <c r="F30" s="1">
        <v>297</v>
      </c>
      <c r="G30" s="23">
        <f>((Taulukko13[[#This Row],[Työlliset 
2022]]-Taulukko13[[#This Row],[Työlliset 
2000]])/Taulukko13[[#This Row],[Työlliset 
2000]])*100</f>
        <v>113.66906474820144</v>
      </c>
    </row>
    <row r="31" spans="1:7" ht="30" x14ac:dyDescent="0.25">
      <c r="A31" s="35" t="s">
        <v>67</v>
      </c>
      <c r="B31" s="1">
        <v>95.7</v>
      </c>
      <c r="C31" s="1">
        <v>442.3</v>
      </c>
      <c r="D31" s="70">
        <f>((Taulukko13[[#This Row],[Arvonlisäys 
(milj. €) 
v. 2022]]-Taulukko13[[#This Row],[Arvonlisäys 
(milj. €) 
v. 2000]])/Taulukko13[[#This Row],[Arvonlisäys 
(milj. €) 
v. 2000]])*100</f>
        <v>362.17345872518291</v>
      </c>
      <c r="E31" s="1">
        <v>2788</v>
      </c>
      <c r="F31" s="1">
        <v>5323</v>
      </c>
      <c r="G31" s="23">
        <f>((Taulukko13[[#This Row],[Työlliset 
2022]]-Taulukko13[[#This Row],[Työlliset 
2000]])/Taulukko13[[#This Row],[Työlliset 
2000]])*100</f>
        <v>90.925394548063139</v>
      </c>
    </row>
    <row r="32" spans="1:7" x14ac:dyDescent="0.25">
      <c r="A32" s="35" t="s">
        <v>56</v>
      </c>
      <c r="B32" s="1">
        <v>72.900000000000006</v>
      </c>
      <c r="C32" s="1">
        <v>311.89999999999998</v>
      </c>
      <c r="D32" s="70">
        <f>((Taulukko13[[#This Row],[Arvonlisäys 
(milj. €) 
v. 2022]]-Taulukko13[[#This Row],[Arvonlisäys 
(milj. €) 
v. 2000]])/Taulukko13[[#This Row],[Arvonlisäys 
(milj. €) 
v. 2000]])*100</f>
        <v>327.84636488340186</v>
      </c>
      <c r="E32" s="1">
        <v>2238</v>
      </c>
      <c r="F32" s="1">
        <v>7246</v>
      </c>
      <c r="G32" s="23">
        <f>((Taulukko13[[#This Row],[Työlliset 
2022]]-Taulukko13[[#This Row],[Työlliset 
2000]])/Taulukko13[[#This Row],[Työlliset 
2000]])*100</f>
        <v>223.77122430741733</v>
      </c>
    </row>
    <row r="33" spans="1:7" ht="30" x14ac:dyDescent="0.25">
      <c r="A33" s="35" t="s">
        <v>66</v>
      </c>
      <c r="B33" s="1">
        <v>275.39999999999998</v>
      </c>
      <c r="C33" s="1">
        <v>412.3</v>
      </c>
      <c r="D33" s="70">
        <f>((Taulukko13[[#This Row],[Arvonlisäys 
(milj. €) 
v. 2022]]-Taulukko13[[#This Row],[Arvonlisäys 
(milj. €) 
v. 2000]])/Taulukko13[[#This Row],[Arvonlisäys 
(milj. €) 
v. 2000]])*100</f>
        <v>49.70951343500365</v>
      </c>
      <c r="E33" s="1">
        <v>6079</v>
      </c>
      <c r="F33" s="1">
        <v>5319</v>
      </c>
      <c r="G33" s="23">
        <f>((Taulukko13[[#This Row],[Työlliset 
2022]]-Taulukko13[[#This Row],[Työlliset 
2000]])/Taulukko13[[#This Row],[Työlliset 
2000]])*100</f>
        <v>-12.502056259253166</v>
      </c>
    </row>
    <row r="34" spans="1:7" x14ac:dyDescent="0.25">
      <c r="A34" s="35" t="s">
        <v>58</v>
      </c>
      <c r="B34" s="1">
        <v>297.8</v>
      </c>
      <c r="C34" s="1">
        <v>529.9</v>
      </c>
      <c r="D34" s="70">
        <f>((Taulukko13[[#This Row],[Arvonlisäys 
(milj. €) 
v. 2022]]-Taulukko13[[#This Row],[Arvonlisäys 
(milj. €) 
v. 2000]])/Taulukko13[[#This Row],[Arvonlisäys 
(milj. €) 
v. 2000]])*100</f>
        <v>77.938213566151774</v>
      </c>
      <c r="E34" s="1">
        <v>6976</v>
      </c>
      <c r="F34" s="1">
        <v>7823</v>
      </c>
      <c r="G34" s="23">
        <f>((Taulukko13[[#This Row],[Työlliset 
2022]]-Taulukko13[[#This Row],[Työlliset 
2000]])/Taulukko13[[#This Row],[Työlliset 
2000]])*100</f>
        <v>12.141628440366972</v>
      </c>
    </row>
    <row r="35" spans="1:7" x14ac:dyDescent="0.25">
      <c r="A35" s="35" t="s">
        <v>59</v>
      </c>
      <c r="B35" s="1">
        <v>495.7</v>
      </c>
      <c r="C35" s="1">
        <v>1173.7</v>
      </c>
      <c r="D35" s="70">
        <f>((Taulukko13[[#This Row],[Arvonlisäys 
(milj. €) 
v. 2022]]-Taulukko13[[#This Row],[Arvonlisäys 
(milj. €) 
v. 2000]])/Taulukko13[[#This Row],[Arvonlisäys 
(milj. €) 
v. 2000]])*100</f>
        <v>136.77627597337099</v>
      </c>
      <c r="E35" s="1">
        <v>15933</v>
      </c>
      <c r="F35" s="1">
        <v>24100</v>
      </c>
      <c r="G35" s="23">
        <f>((Taulukko13[[#This Row],[Työlliset 
2022]]-Taulukko13[[#This Row],[Työlliset 
2000]])/Taulukko13[[#This Row],[Työlliset 
2000]])*100</f>
        <v>51.258394527082153</v>
      </c>
    </row>
    <row r="36" spans="1:7" ht="30" x14ac:dyDescent="0.25">
      <c r="A36" s="35" t="s">
        <v>63</v>
      </c>
      <c r="B36" s="1">
        <v>116.8</v>
      </c>
      <c r="C36" s="1">
        <v>199.5</v>
      </c>
      <c r="D36" s="70">
        <f>((Taulukko13[[#This Row],[Arvonlisäys 
(milj. €) 
v. 2022]]-Taulukko13[[#This Row],[Arvonlisäys 
(milj. €) 
v. 2000]])/Taulukko13[[#This Row],[Arvonlisäys 
(milj. €) 
v. 2000]])*100</f>
        <v>70.804794520547958</v>
      </c>
      <c r="E36" s="1">
        <v>3863</v>
      </c>
      <c r="F36" s="1">
        <v>5244</v>
      </c>
      <c r="G36" s="23">
        <f>((Taulukko13[[#This Row],[Työlliset 
2022]]-Taulukko13[[#This Row],[Työlliset 
2000]])/Taulukko13[[#This Row],[Työlliset 
2000]])*100</f>
        <v>35.749417551126065</v>
      </c>
    </row>
    <row r="37" spans="1:7" x14ac:dyDescent="0.25">
      <c r="A37" s="43" t="s">
        <v>61</v>
      </c>
      <c r="B37" s="24">
        <v>4.2</v>
      </c>
      <c r="C37" s="24">
        <v>21.6</v>
      </c>
      <c r="D37" s="71">
        <f>((Taulukko13[[#This Row],[Arvonlisäys 
(milj. €) 
v. 2022]]-Taulukko13[[#This Row],[Arvonlisäys 
(milj. €) 
v. 2000]])/Taulukko13[[#This Row],[Arvonlisäys 
(milj. €) 
v. 2000]])*100</f>
        <v>414.28571428571433</v>
      </c>
      <c r="E37" s="24">
        <v>392</v>
      </c>
      <c r="F37" s="24">
        <v>660</v>
      </c>
      <c r="G37" s="72">
        <f>((Taulukko13[[#This Row],[Työlliset 
2022]]-Taulukko13[[#This Row],[Työlliset 
2000]])/Taulukko13[[#This Row],[Työlliset 
2000]])*100</f>
        <v>68.367346938775512</v>
      </c>
    </row>
  </sheetData>
  <sortState xmlns:xlrd2="http://schemas.microsoft.com/office/spreadsheetml/2017/richdata2" ref="A14:G37">
    <sortCondition ref="G14:G37"/>
  </sortState>
  <printOptions gridLines="1"/>
  <pageMargins left="0" right="0" top="0" bottom="0" header="0.51181102362204722" footer="0.74803149606299213"/>
  <pageSetup scale="60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BA730BBA5CA44FABC43D3B76C31DDA" ma:contentTypeVersion="18" ma:contentTypeDescription="Create a new document." ma:contentTypeScope="" ma:versionID="ab14091e0824df1c0ea45c5b23f14818">
  <xsd:schema xmlns:xsd="http://www.w3.org/2001/XMLSchema" xmlns:xs="http://www.w3.org/2001/XMLSchema" xmlns:p="http://schemas.microsoft.com/office/2006/metadata/properties" xmlns:ns2="20687e04-2b66-4153-a4a5-df37f3cb410c" xmlns:ns3="27da45db-5c56-40f0-812e-9e795a9ded2e" targetNamespace="http://schemas.microsoft.com/office/2006/metadata/properties" ma:root="true" ma:fieldsID="a9ef018753874e357385c209003b3c09" ns2:_="" ns3:_="">
    <xsd:import namespace="20687e04-2b66-4153-a4a5-df37f3cb410c"/>
    <xsd:import namespace="27da45db-5c56-40f0-812e-9e795a9ded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687e04-2b66-4153-a4a5-df37f3cb41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4f3aec6-172b-4261-a579-1b9c936781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a45db-5c56-40f0-812e-9e795a9ded2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89bfb88-a4b8-407b-b9ae-716c5ce0db20}" ma:internalName="TaxCatchAll" ma:showField="CatchAllData" ma:web="27da45db-5c56-40f0-812e-9e795a9ded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0687e04-2b66-4153-a4a5-df37f3cb410c">
      <Terms xmlns="http://schemas.microsoft.com/office/infopath/2007/PartnerControls"/>
    </lcf76f155ced4ddcb4097134ff3c332f>
    <TaxCatchAll xmlns="27da45db-5c56-40f0-812e-9e795a9ded2e" xsi:nil="true"/>
  </documentManagement>
</p:properties>
</file>

<file path=customXml/itemProps1.xml><?xml version="1.0" encoding="utf-8"?>
<ds:datastoreItem xmlns:ds="http://schemas.openxmlformats.org/officeDocument/2006/customXml" ds:itemID="{3C27AF99-AB96-42A8-AA09-75053E08BDD4}"/>
</file>

<file path=customXml/itemProps2.xml><?xml version="1.0" encoding="utf-8"?>
<ds:datastoreItem xmlns:ds="http://schemas.openxmlformats.org/officeDocument/2006/customXml" ds:itemID="{DF4D3992-C0B3-4784-9A85-0398EF45CF24}"/>
</file>

<file path=customXml/itemProps3.xml><?xml version="1.0" encoding="utf-8"?>
<ds:datastoreItem xmlns:ds="http://schemas.openxmlformats.org/officeDocument/2006/customXml" ds:itemID="{58090FFE-A630-495B-8F43-5422F9A411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10</vt:i4>
      </vt:variant>
      <vt:variant>
        <vt:lpstr>Nimetyt alueet</vt:lpstr>
      </vt:variant>
      <vt:variant>
        <vt:i4>2</vt:i4>
      </vt:variant>
    </vt:vector>
  </HeadingPairs>
  <TitlesOfParts>
    <vt:vector size="12" baseType="lpstr">
      <vt:lpstr>Kuviot</vt:lpstr>
      <vt:lpstr>Maakunnat toimialat</vt:lpstr>
      <vt:lpstr>Maakunnat toimialat 2</vt:lpstr>
      <vt:lpstr>Psavo toimialat</vt:lpstr>
      <vt:lpstr>Psavo toimialat 2</vt:lpstr>
      <vt:lpstr>Psavo muutos</vt:lpstr>
      <vt:lpstr>Psavo osuus</vt:lpstr>
      <vt:lpstr>Psavo seudut</vt:lpstr>
      <vt:lpstr>Arvonlisäys ja työlliset</vt:lpstr>
      <vt:lpstr>Selite</vt:lpstr>
      <vt:lpstr>'Maakunnat toimialat'!Tulostusalue</vt:lpstr>
      <vt:lpstr>'Psavo seudut'!Tulostusalue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2024-12-04T07:13:43Z</dcterms:created>
  <dcterms:modified xsi:type="dcterms:W3CDTF">2024-12-04T07:13:47Z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0x01010042BA730BBA5CA44FABC43D3B76C31DDA</vt:lpwstr>
  </property>
</Properties>
</file>