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drawings/drawing6.xml" ContentType="application/vnd.openxmlformats-officedocument.drawing+xml"/>
  <Override PartName="/xl/tables/table16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/>
  <xr:revisionPtr revIDLastSave="150" documentId="8_{8B191FB9-CA46-4D11-A9D2-8D87B455E3BD}" xr6:coauthVersionLast="47" xr6:coauthVersionMax="47" xr10:uidLastSave="{731DBE5C-9E6F-4A80-A0EC-AE8CB380D1DE}"/>
  <bookViews>
    <workbookView xWindow="-120" yWindow="-120" windowWidth="29040" windowHeight="15840" xr2:uid="{00000000-000D-0000-FFFF-FFFF00000000}"/>
  </bookViews>
  <sheets>
    <sheet name="Kuviot" sheetId="2" r:id="rId1"/>
    <sheet name="Maakunnat toimialat" sheetId="5" r:id="rId2"/>
    <sheet name="Maakunnat toimialat 2" sheetId="6" r:id="rId3"/>
    <sheet name="Psavo toimialat" sheetId="8" r:id="rId4"/>
    <sheet name="Psavo toimialat 2" sheetId="9" r:id="rId5"/>
    <sheet name="Psavo muutos" sheetId="10" r:id="rId6"/>
    <sheet name="Psavo osuus" sheetId="11" r:id="rId7"/>
    <sheet name="Psavo seudut" sheetId="12" r:id="rId8"/>
    <sheet name="Arvonlisäys ja työlliset" sheetId="13" r:id="rId9"/>
    <sheet name="Selite" sheetId="14" r:id="rId10"/>
  </sheets>
  <definedNames>
    <definedName name="_xlnm.Print_Area" localSheetId="1">'Maakunnat toimialat'!$A$1:$Q$52</definedName>
    <definedName name="_xlnm.Print_Area" localSheetId="7">'Psavo seudut'!$A$1:$V$175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3" l="1"/>
  <c r="V5" i="10"/>
  <c r="V6" i="10"/>
  <c r="V7" i="10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U5" i="10"/>
  <c r="U6" i="10"/>
  <c r="U7" i="10"/>
  <c r="U8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G8" i="13"/>
  <c r="G9" i="13"/>
  <c r="G11" i="13"/>
  <c r="G10" i="13"/>
  <c r="G12" i="13"/>
  <c r="G15" i="13"/>
  <c r="G14" i="13"/>
  <c r="G18" i="13"/>
  <c r="G13" i="13"/>
  <c r="G16" i="13"/>
  <c r="G23" i="13"/>
  <c r="G17" i="13"/>
  <c r="G28" i="13"/>
  <c r="G20" i="13"/>
  <c r="G22" i="13"/>
  <c r="G19" i="13"/>
  <c r="G24" i="13"/>
  <c r="G25" i="13"/>
  <c r="G26" i="13"/>
  <c r="G27" i="13"/>
  <c r="G21" i="13"/>
  <c r="G29" i="13"/>
  <c r="G31" i="13"/>
  <c r="G32" i="13"/>
  <c r="G33" i="13"/>
  <c r="G34" i="13"/>
  <c r="G30" i="13"/>
  <c r="G35" i="13"/>
  <c r="G37" i="13"/>
  <c r="G36" i="13"/>
  <c r="G7" i="13"/>
  <c r="C42" i="9" l="1"/>
  <c r="B42" i="9"/>
  <c r="N12" i="8"/>
  <c r="N14" i="8"/>
  <c r="N21" i="8"/>
  <c r="N19" i="8"/>
  <c r="N29" i="8"/>
  <c r="N28" i="8"/>
  <c r="N31" i="8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B48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B49" i="6"/>
  <c r="C49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U49" i="6"/>
  <c r="V49" i="6"/>
  <c r="B50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B51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B52" i="6"/>
  <c r="C52" i="6"/>
  <c r="D52" i="6"/>
  <c r="E52" i="6"/>
  <c r="F52" i="6"/>
  <c r="G52" i="6"/>
  <c r="H52" i="6"/>
  <c r="I52" i="6"/>
  <c r="J52" i="6"/>
  <c r="K52" i="6"/>
  <c r="L52" i="6"/>
  <c r="M52" i="6"/>
  <c r="N52" i="6"/>
  <c r="O52" i="6"/>
  <c r="P52" i="6"/>
  <c r="Q52" i="6"/>
  <c r="R52" i="6"/>
  <c r="S52" i="6"/>
  <c r="T52" i="6"/>
  <c r="U52" i="6"/>
  <c r="V52" i="6"/>
  <c r="B53" i="6"/>
  <c r="C53" i="6"/>
  <c r="D53" i="6"/>
  <c r="E53" i="6"/>
  <c r="F53" i="6"/>
  <c r="G53" i="6"/>
  <c r="H53" i="6"/>
  <c r="I53" i="6"/>
  <c r="J53" i="6"/>
  <c r="K53" i="6"/>
  <c r="L53" i="6"/>
  <c r="M53" i="6"/>
  <c r="N53" i="6"/>
  <c r="O53" i="6"/>
  <c r="P53" i="6"/>
  <c r="Q53" i="6"/>
  <c r="R53" i="6"/>
  <c r="S53" i="6"/>
  <c r="T53" i="6"/>
  <c r="U53" i="6"/>
  <c r="V53" i="6"/>
  <c r="B54" i="6"/>
  <c r="C54" i="6"/>
  <c r="D54" i="6"/>
  <c r="E54" i="6"/>
  <c r="F54" i="6"/>
  <c r="G54" i="6"/>
  <c r="H54" i="6"/>
  <c r="I54" i="6"/>
  <c r="J54" i="6"/>
  <c r="K54" i="6"/>
  <c r="L54" i="6"/>
  <c r="M54" i="6"/>
  <c r="N54" i="6"/>
  <c r="O54" i="6"/>
  <c r="P54" i="6"/>
  <c r="Q54" i="6"/>
  <c r="R54" i="6"/>
  <c r="S54" i="6"/>
  <c r="T54" i="6"/>
  <c r="U54" i="6"/>
  <c r="V54" i="6"/>
  <c r="B55" i="6"/>
  <c r="C55" i="6"/>
  <c r="D55" i="6"/>
  <c r="E55" i="6"/>
  <c r="F55" i="6"/>
  <c r="G55" i="6"/>
  <c r="H55" i="6"/>
  <c r="I55" i="6"/>
  <c r="J55" i="6"/>
  <c r="K55" i="6"/>
  <c r="L55" i="6"/>
  <c r="M55" i="6"/>
  <c r="N55" i="6"/>
  <c r="O55" i="6"/>
  <c r="P55" i="6"/>
  <c r="Q55" i="6"/>
  <c r="R55" i="6"/>
  <c r="S55" i="6"/>
  <c r="T55" i="6"/>
  <c r="U55" i="6"/>
  <c r="V55" i="6"/>
  <c r="B56" i="6"/>
  <c r="C56" i="6"/>
  <c r="D56" i="6"/>
  <c r="E56" i="6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T56" i="6"/>
  <c r="U56" i="6"/>
  <c r="V56" i="6"/>
  <c r="B57" i="6"/>
  <c r="C57" i="6"/>
  <c r="D57" i="6"/>
  <c r="E57" i="6"/>
  <c r="F57" i="6"/>
  <c r="G57" i="6"/>
  <c r="H57" i="6"/>
  <c r="I57" i="6"/>
  <c r="J57" i="6"/>
  <c r="K57" i="6"/>
  <c r="L57" i="6"/>
  <c r="M57" i="6"/>
  <c r="N57" i="6"/>
  <c r="O57" i="6"/>
  <c r="P57" i="6"/>
  <c r="Q57" i="6"/>
  <c r="R57" i="6"/>
  <c r="S57" i="6"/>
  <c r="T57" i="6"/>
  <c r="U57" i="6"/>
  <c r="V57" i="6"/>
  <c r="B58" i="6"/>
  <c r="C58" i="6"/>
  <c r="D58" i="6"/>
  <c r="E58" i="6"/>
  <c r="F58" i="6"/>
  <c r="G58" i="6"/>
  <c r="H58" i="6"/>
  <c r="I58" i="6"/>
  <c r="J58" i="6"/>
  <c r="K58" i="6"/>
  <c r="L58" i="6"/>
  <c r="M58" i="6"/>
  <c r="N58" i="6"/>
  <c r="O58" i="6"/>
  <c r="P58" i="6"/>
  <c r="Q58" i="6"/>
  <c r="R58" i="6"/>
  <c r="S58" i="6"/>
  <c r="T58" i="6"/>
  <c r="U58" i="6"/>
  <c r="V58" i="6"/>
  <c r="B59" i="6"/>
  <c r="C59" i="6"/>
  <c r="D59" i="6"/>
  <c r="E59" i="6"/>
  <c r="F59" i="6"/>
  <c r="G59" i="6"/>
  <c r="H59" i="6"/>
  <c r="I59" i="6"/>
  <c r="J59" i="6"/>
  <c r="K59" i="6"/>
  <c r="L59" i="6"/>
  <c r="M59" i="6"/>
  <c r="N59" i="6"/>
  <c r="O59" i="6"/>
  <c r="P59" i="6"/>
  <c r="Q59" i="6"/>
  <c r="R59" i="6"/>
  <c r="S59" i="6"/>
  <c r="T59" i="6"/>
  <c r="U59" i="6"/>
  <c r="V59" i="6"/>
  <c r="B60" i="6"/>
  <c r="C60" i="6"/>
  <c r="D60" i="6"/>
  <c r="E60" i="6"/>
  <c r="F60" i="6"/>
  <c r="G60" i="6"/>
  <c r="H60" i="6"/>
  <c r="I60" i="6"/>
  <c r="J60" i="6"/>
  <c r="K60" i="6"/>
  <c r="L60" i="6"/>
  <c r="M60" i="6"/>
  <c r="N60" i="6"/>
  <c r="O60" i="6"/>
  <c r="P60" i="6"/>
  <c r="Q60" i="6"/>
  <c r="R60" i="6"/>
  <c r="S60" i="6"/>
  <c r="T60" i="6"/>
  <c r="U60" i="6"/>
  <c r="V60" i="6"/>
  <c r="B61" i="6"/>
  <c r="C61" i="6"/>
  <c r="D61" i="6"/>
  <c r="E61" i="6"/>
  <c r="F61" i="6"/>
  <c r="G61" i="6"/>
  <c r="H61" i="6"/>
  <c r="I61" i="6"/>
  <c r="J61" i="6"/>
  <c r="K61" i="6"/>
  <c r="L61" i="6"/>
  <c r="M61" i="6"/>
  <c r="N61" i="6"/>
  <c r="O61" i="6"/>
  <c r="P61" i="6"/>
  <c r="Q61" i="6"/>
  <c r="R61" i="6"/>
  <c r="S61" i="6"/>
  <c r="T61" i="6"/>
  <c r="U61" i="6"/>
  <c r="V61" i="6"/>
  <c r="B62" i="6"/>
  <c r="C62" i="6"/>
  <c r="D62" i="6"/>
  <c r="E62" i="6"/>
  <c r="F62" i="6"/>
  <c r="G62" i="6"/>
  <c r="H62" i="6"/>
  <c r="I62" i="6"/>
  <c r="J62" i="6"/>
  <c r="K62" i="6"/>
  <c r="L62" i="6"/>
  <c r="M62" i="6"/>
  <c r="N62" i="6"/>
  <c r="O62" i="6"/>
  <c r="P62" i="6"/>
  <c r="Q62" i="6"/>
  <c r="R62" i="6"/>
  <c r="S62" i="6"/>
  <c r="T62" i="6"/>
  <c r="U62" i="6"/>
  <c r="V62" i="6"/>
  <c r="B63" i="6"/>
  <c r="C63" i="6"/>
  <c r="D63" i="6"/>
  <c r="E63" i="6"/>
  <c r="F63" i="6"/>
  <c r="G63" i="6"/>
  <c r="H63" i="6"/>
  <c r="I63" i="6"/>
  <c r="J63" i="6"/>
  <c r="K63" i="6"/>
  <c r="L63" i="6"/>
  <c r="M63" i="6"/>
  <c r="N63" i="6"/>
  <c r="O63" i="6"/>
  <c r="P63" i="6"/>
  <c r="Q63" i="6"/>
  <c r="R63" i="6"/>
  <c r="S63" i="6"/>
  <c r="T63" i="6"/>
  <c r="U63" i="6"/>
  <c r="V63" i="6"/>
  <c r="B64" i="6"/>
  <c r="C64" i="6"/>
  <c r="D64" i="6"/>
  <c r="E64" i="6"/>
  <c r="F64" i="6"/>
  <c r="G64" i="6"/>
  <c r="H64" i="6"/>
  <c r="I64" i="6"/>
  <c r="J64" i="6"/>
  <c r="K64" i="6"/>
  <c r="L64" i="6"/>
  <c r="M64" i="6"/>
  <c r="N64" i="6"/>
  <c r="O64" i="6"/>
  <c r="P64" i="6"/>
  <c r="Q64" i="6"/>
  <c r="R64" i="6"/>
  <c r="S64" i="6"/>
  <c r="T64" i="6"/>
  <c r="U64" i="6"/>
  <c r="V64" i="6"/>
  <c r="B65" i="6"/>
  <c r="C65" i="6"/>
  <c r="D65" i="6"/>
  <c r="E65" i="6"/>
  <c r="F65" i="6"/>
  <c r="G65" i="6"/>
  <c r="H65" i="6"/>
  <c r="I65" i="6"/>
  <c r="J65" i="6"/>
  <c r="K65" i="6"/>
  <c r="L65" i="6"/>
  <c r="M65" i="6"/>
  <c r="N65" i="6"/>
  <c r="O65" i="6"/>
  <c r="P65" i="6"/>
  <c r="Q65" i="6"/>
  <c r="R65" i="6"/>
  <c r="S65" i="6"/>
  <c r="T65" i="6"/>
  <c r="U65" i="6"/>
  <c r="V65" i="6"/>
  <c r="B66" i="6"/>
  <c r="C66" i="6"/>
  <c r="D66" i="6"/>
  <c r="E66" i="6"/>
  <c r="F66" i="6"/>
  <c r="G66" i="6"/>
  <c r="H66" i="6"/>
  <c r="I66" i="6"/>
  <c r="J66" i="6"/>
  <c r="K66" i="6"/>
  <c r="L66" i="6"/>
  <c r="M66" i="6"/>
  <c r="N66" i="6"/>
  <c r="O66" i="6"/>
  <c r="P66" i="6"/>
  <c r="Q66" i="6"/>
  <c r="R66" i="6"/>
  <c r="S66" i="6"/>
  <c r="T66" i="6"/>
  <c r="U66" i="6"/>
  <c r="V66" i="6"/>
  <c r="B67" i="6"/>
  <c r="C67" i="6"/>
  <c r="D67" i="6"/>
  <c r="E67" i="6"/>
  <c r="F67" i="6"/>
  <c r="G67" i="6"/>
  <c r="H67" i="6"/>
  <c r="I67" i="6"/>
  <c r="J67" i="6"/>
  <c r="K67" i="6"/>
  <c r="L67" i="6"/>
  <c r="M67" i="6"/>
  <c r="N67" i="6"/>
  <c r="O67" i="6"/>
  <c r="P67" i="6"/>
  <c r="Q67" i="6"/>
  <c r="R67" i="6"/>
  <c r="S67" i="6"/>
  <c r="T67" i="6"/>
  <c r="U67" i="6"/>
  <c r="V67" i="6"/>
  <c r="B68" i="6"/>
  <c r="C68" i="6"/>
  <c r="D68" i="6"/>
  <c r="E68" i="6"/>
  <c r="F68" i="6"/>
  <c r="G68" i="6"/>
  <c r="H68" i="6"/>
  <c r="I68" i="6"/>
  <c r="J68" i="6"/>
  <c r="K68" i="6"/>
  <c r="L68" i="6"/>
  <c r="M68" i="6"/>
  <c r="N68" i="6"/>
  <c r="O68" i="6"/>
  <c r="P68" i="6"/>
  <c r="Q68" i="6"/>
  <c r="R68" i="6"/>
  <c r="S68" i="6"/>
  <c r="T68" i="6"/>
  <c r="U68" i="6"/>
  <c r="V68" i="6"/>
  <c r="B69" i="6"/>
  <c r="C69" i="6"/>
  <c r="D69" i="6"/>
  <c r="E69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S69" i="6"/>
  <c r="T69" i="6"/>
  <c r="U69" i="6"/>
  <c r="V69" i="6"/>
  <c r="B70" i="6"/>
  <c r="C70" i="6"/>
  <c r="D70" i="6"/>
  <c r="E70" i="6"/>
  <c r="F70" i="6"/>
  <c r="G70" i="6"/>
  <c r="H70" i="6"/>
  <c r="I70" i="6"/>
  <c r="J70" i="6"/>
  <c r="K70" i="6"/>
  <c r="L70" i="6"/>
  <c r="M70" i="6"/>
  <c r="N70" i="6"/>
  <c r="O70" i="6"/>
  <c r="P70" i="6"/>
  <c r="Q70" i="6"/>
  <c r="R70" i="6"/>
  <c r="S70" i="6"/>
  <c r="T70" i="6"/>
  <c r="U70" i="6"/>
  <c r="V70" i="6"/>
  <c r="B71" i="6"/>
  <c r="C71" i="6"/>
  <c r="D71" i="6"/>
  <c r="E71" i="6"/>
  <c r="F71" i="6"/>
  <c r="G71" i="6"/>
  <c r="H71" i="6"/>
  <c r="I71" i="6"/>
  <c r="J71" i="6"/>
  <c r="K71" i="6"/>
  <c r="L71" i="6"/>
  <c r="M71" i="6"/>
  <c r="N71" i="6"/>
  <c r="O71" i="6"/>
  <c r="P71" i="6"/>
  <c r="Q71" i="6"/>
  <c r="R71" i="6"/>
  <c r="S71" i="6"/>
  <c r="T71" i="6"/>
  <c r="U71" i="6"/>
  <c r="V71" i="6"/>
  <c r="B72" i="6"/>
  <c r="C72" i="6"/>
  <c r="D72" i="6"/>
  <c r="E72" i="6"/>
  <c r="F72" i="6"/>
  <c r="G72" i="6"/>
  <c r="H72" i="6"/>
  <c r="I72" i="6"/>
  <c r="J72" i="6"/>
  <c r="K72" i="6"/>
  <c r="L72" i="6"/>
  <c r="M72" i="6"/>
  <c r="N72" i="6"/>
  <c r="O72" i="6"/>
  <c r="P72" i="6"/>
  <c r="Q72" i="6"/>
  <c r="R72" i="6"/>
  <c r="S72" i="6"/>
  <c r="T72" i="6"/>
  <c r="U72" i="6"/>
  <c r="V7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B42" i="6"/>
  <c r="M41" i="5"/>
  <c r="M45" i="5"/>
  <c r="M49" i="5"/>
  <c r="M50" i="5"/>
  <c r="L42" i="5"/>
  <c r="L46" i="5"/>
  <c r="L50" i="5"/>
  <c r="L13" i="5"/>
  <c r="L21" i="5"/>
  <c r="M9" i="5"/>
  <c r="M17" i="5"/>
  <c r="M25" i="5"/>
  <c r="E7" i="5"/>
  <c r="F7" i="5"/>
  <c r="E8" i="5"/>
  <c r="F8" i="5"/>
  <c r="E9" i="5"/>
  <c r="F9" i="5"/>
  <c r="E10" i="5"/>
  <c r="F10" i="5"/>
  <c r="E11" i="5"/>
  <c r="F11" i="5"/>
  <c r="E12" i="5"/>
  <c r="F12" i="5"/>
  <c r="E13" i="5"/>
  <c r="F13" i="5"/>
  <c r="E14" i="5"/>
  <c r="F14" i="5"/>
  <c r="E15" i="5"/>
  <c r="F15" i="5"/>
  <c r="E16" i="5"/>
  <c r="F16" i="5"/>
  <c r="E17" i="5"/>
  <c r="F17" i="5"/>
  <c r="E18" i="5"/>
  <c r="F18" i="5"/>
  <c r="E19" i="5"/>
  <c r="F19" i="5"/>
  <c r="E20" i="5"/>
  <c r="F20" i="5"/>
  <c r="E21" i="5"/>
  <c r="F21" i="5"/>
  <c r="E22" i="5"/>
  <c r="F22" i="5"/>
  <c r="E23" i="5"/>
  <c r="F23" i="5"/>
  <c r="E24" i="5"/>
  <c r="F24" i="5"/>
  <c r="E25" i="5"/>
  <c r="F25" i="5"/>
  <c r="E26" i="5"/>
  <c r="E27" i="5"/>
  <c r="F27" i="5"/>
  <c r="M7" i="5"/>
  <c r="M8" i="5"/>
  <c r="M10" i="5"/>
  <c r="M11" i="5"/>
  <c r="M12" i="5"/>
  <c r="M13" i="5"/>
  <c r="M14" i="5"/>
  <c r="M15" i="5"/>
  <c r="M16" i="5"/>
  <c r="M18" i="5"/>
  <c r="M19" i="5"/>
  <c r="M20" i="5"/>
  <c r="M21" i="5"/>
  <c r="M22" i="5"/>
  <c r="M23" i="5"/>
  <c r="M24" i="5"/>
  <c r="M27" i="5"/>
  <c r="L7" i="5"/>
  <c r="L8" i="5"/>
  <c r="L9" i="5"/>
  <c r="L10" i="5"/>
  <c r="L11" i="5"/>
  <c r="L12" i="5"/>
  <c r="L14" i="5"/>
  <c r="L15" i="5"/>
  <c r="L16" i="5"/>
  <c r="L17" i="5"/>
  <c r="L18" i="5"/>
  <c r="L19" i="5"/>
  <c r="L20" i="5"/>
  <c r="L22" i="5"/>
  <c r="L23" i="5"/>
  <c r="L24" i="5"/>
  <c r="L25" i="5"/>
  <c r="L27" i="5"/>
  <c r="D8" i="13"/>
  <c r="D9" i="13"/>
  <c r="D11" i="13"/>
  <c r="D10" i="13"/>
  <c r="D12" i="13"/>
  <c r="D15" i="13"/>
  <c r="D14" i="13"/>
  <c r="D18" i="13"/>
  <c r="D13" i="13"/>
  <c r="D16" i="13"/>
  <c r="D23" i="13"/>
  <c r="D17" i="13"/>
  <c r="D28" i="13"/>
  <c r="D20" i="13"/>
  <c r="D22" i="13"/>
  <c r="D19" i="13"/>
  <c r="D24" i="13"/>
  <c r="D26" i="13"/>
  <c r="D27" i="13"/>
  <c r="D21" i="13"/>
  <c r="D29" i="13"/>
  <c r="D31" i="13"/>
  <c r="D32" i="13"/>
  <c r="D33" i="13"/>
  <c r="D34" i="13"/>
  <c r="D30" i="13"/>
  <c r="D35" i="13"/>
  <c r="D37" i="13"/>
  <c r="D36" i="13"/>
  <c r="D7" i="13"/>
  <c r="C5" i="10"/>
  <c r="D5" i="10"/>
  <c r="E5" i="10"/>
  <c r="F5" i="10"/>
  <c r="G5" i="10"/>
  <c r="H5" i="10"/>
  <c r="I5" i="10"/>
  <c r="J5" i="10"/>
  <c r="K5" i="10"/>
  <c r="L5" i="10"/>
  <c r="M5" i="10"/>
  <c r="N5" i="10"/>
  <c r="O5" i="10"/>
  <c r="P5" i="10"/>
  <c r="Q5" i="10"/>
  <c r="R5" i="10"/>
  <c r="S5" i="10"/>
  <c r="T5" i="10"/>
  <c r="C6" i="10"/>
  <c r="D6" i="10"/>
  <c r="E6" i="10"/>
  <c r="F6" i="10"/>
  <c r="G6" i="10"/>
  <c r="H6" i="10"/>
  <c r="I6" i="10"/>
  <c r="J6" i="10"/>
  <c r="K6" i="10"/>
  <c r="L6" i="10"/>
  <c r="M6" i="10"/>
  <c r="N6" i="10"/>
  <c r="O6" i="10"/>
  <c r="P6" i="10"/>
  <c r="Q6" i="10"/>
  <c r="R6" i="10"/>
  <c r="S6" i="10"/>
  <c r="T6" i="10"/>
  <c r="C7" i="10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C8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R8" i="10"/>
  <c r="S8" i="10"/>
  <c r="T8" i="10"/>
  <c r="C9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C11" i="10"/>
  <c r="D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C12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C13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C14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C15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R15" i="10"/>
  <c r="S15" i="10"/>
  <c r="T15" i="10"/>
  <c r="C16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S16" i="10"/>
  <c r="T16" i="10"/>
  <c r="C17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R17" i="10"/>
  <c r="S17" i="10"/>
  <c r="T17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C20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C21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C22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P22" i="10"/>
  <c r="Q22" i="10"/>
  <c r="R22" i="10"/>
  <c r="S22" i="10"/>
  <c r="T22" i="10"/>
  <c r="C23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C24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R24" i="10"/>
  <c r="S24" i="10"/>
  <c r="T24" i="10"/>
  <c r="C25" i="10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C26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P26" i="10"/>
  <c r="Q26" i="10"/>
  <c r="R26" i="10"/>
  <c r="S26" i="10"/>
  <c r="T26" i="10"/>
  <c r="C27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C28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C29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C30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C31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S31" i="10"/>
  <c r="T31" i="10"/>
  <c r="C32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C33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R33" i="10"/>
  <c r="S33" i="10"/>
  <c r="T33" i="10"/>
  <c r="C34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S34" i="10"/>
  <c r="T34" i="10"/>
  <c r="C35" i="10"/>
  <c r="D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5" i="10"/>
  <c r="V43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58" i="9"/>
  <c r="V59" i="9"/>
  <c r="V60" i="9"/>
  <c r="V61" i="9"/>
  <c r="V62" i="9"/>
  <c r="V63" i="9"/>
  <c r="V64" i="9"/>
  <c r="V65" i="9"/>
  <c r="V66" i="9"/>
  <c r="V67" i="9"/>
  <c r="V68" i="9"/>
  <c r="V69" i="9"/>
  <c r="V70" i="9"/>
  <c r="V71" i="9"/>
  <c r="V72" i="9"/>
  <c r="V42" i="9"/>
  <c r="U42" i="9"/>
  <c r="N8" i="8"/>
  <c r="N6" i="8"/>
  <c r="N9" i="8"/>
  <c r="N7" i="8"/>
  <c r="N11" i="8"/>
  <c r="N15" i="8"/>
  <c r="N16" i="8"/>
  <c r="N10" i="8"/>
  <c r="N13" i="8"/>
  <c r="N18" i="8"/>
  <c r="N17" i="8"/>
  <c r="N20" i="8"/>
  <c r="N22" i="8"/>
  <c r="N23" i="8"/>
  <c r="N24" i="8"/>
  <c r="N25" i="8"/>
  <c r="N26" i="8"/>
  <c r="N27" i="8"/>
  <c r="N30" i="8"/>
  <c r="N32" i="8"/>
  <c r="N33" i="8"/>
  <c r="N34" i="8"/>
  <c r="N35" i="8"/>
  <c r="M32" i="5"/>
  <c r="M33" i="5"/>
  <c r="M34" i="5"/>
  <c r="M35" i="5"/>
  <c r="M36" i="5"/>
  <c r="M37" i="5"/>
  <c r="M38" i="5"/>
  <c r="M39" i="5"/>
  <c r="M40" i="5"/>
  <c r="M42" i="5"/>
  <c r="M43" i="5"/>
  <c r="M44" i="5"/>
  <c r="M46" i="5"/>
  <c r="M47" i="5"/>
  <c r="M48" i="5"/>
  <c r="M52" i="5"/>
  <c r="L32" i="5"/>
  <c r="L33" i="5"/>
  <c r="L34" i="5"/>
  <c r="L35" i="5"/>
  <c r="L36" i="5"/>
  <c r="L37" i="5"/>
  <c r="L38" i="5"/>
  <c r="L39" i="5"/>
  <c r="L40" i="5"/>
  <c r="L41" i="5"/>
  <c r="L43" i="5"/>
  <c r="L44" i="5"/>
  <c r="L45" i="5"/>
  <c r="L47" i="5"/>
  <c r="L48" i="5"/>
  <c r="L49" i="5"/>
  <c r="L51" i="5"/>
  <c r="L52" i="5"/>
  <c r="F4" i="2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B44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B45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B46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B47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B48" i="9"/>
  <c r="C48" i="9"/>
  <c r="D48" i="9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B49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B50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B51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B52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B53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B54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B55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B56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B57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B58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B59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B60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B61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B62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B63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B64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B65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B66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B67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B68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B69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B70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B71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B72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B43" i="9"/>
  <c r="N5" i="8" l="1"/>
</calcChain>
</file>

<file path=xl/sharedStrings.xml><?xml version="1.0" encoding="utf-8"?>
<sst xmlns="http://schemas.openxmlformats.org/spreadsheetml/2006/main" count="2468" uniqueCount="146">
  <si>
    <t>2000</t>
  </si>
  <si>
    <t>KOKO MAA</t>
  </si>
  <si>
    <t>Uusimaa</t>
  </si>
  <si>
    <t>Varsinais-Suomi</t>
  </si>
  <si>
    <t>Kanta-Häme</t>
  </si>
  <si>
    <t>Päijät-Häme</t>
  </si>
  <si>
    <t>Kymenlaakso</t>
  </si>
  <si>
    <t>Etelä-Karjala</t>
  </si>
  <si>
    <t>Satakunta</t>
  </si>
  <si>
    <t>Pirkanmaa</t>
  </si>
  <si>
    <t>Keski-Suomi</t>
  </si>
  <si>
    <t>Etelä-Pohjanmaa</t>
  </si>
  <si>
    <t>Pohjanmaa</t>
  </si>
  <si>
    <t>Etelä-Savo</t>
  </si>
  <si>
    <t>Pohjois-Savo</t>
  </si>
  <si>
    <t>Pohjois-Karjala</t>
  </si>
  <si>
    <t>Keski-Pohjanmaa</t>
  </si>
  <si>
    <t>Pohjois-Pohjanmaa</t>
  </si>
  <si>
    <t>Kainuu</t>
  </si>
  <si>
    <t>Lappi</t>
  </si>
  <si>
    <t>Ahvenanmaa</t>
  </si>
  <si>
    <t>Maakunta</t>
  </si>
  <si>
    <t>Bruttoarvonlisäys 
perushintaan 
€/asukas</t>
  </si>
  <si>
    <t>G-T Palvelut (45-98)</t>
  </si>
  <si>
    <t>B-F Jalostus (05-43)</t>
  </si>
  <si>
    <t>A Maatalous, metsätalous ja kalatalous (01-03)</t>
  </si>
  <si>
    <t>2019</t>
  </si>
  <si>
    <t>2018</t>
  </si>
  <si>
    <t>Yhteensä</t>
  </si>
  <si>
    <t>Lähde: Tilastokeskus, aluetilinpito</t>
  </si>
  <si>
    <t>Toimialat yhteensä</t>
  </si>
  <si>
    <t>Ulkoalue</t>
  </si>
  <si>
    <t>Maatalous- ja metsästys (01)</t>
  </si>
  <si>
    <t>Metsätalous ja kalatalous (02–03)</t>
  </si>
  <si>
    <t>Kaivostoiminta ja louhinta (05–09)</t>
  </si>
  <si>
    <t>Elintarviketeollisuus ym. (10–12)</t>
  </si>
  <si>
    <t>Tekstiiliteollisuus (13–15)</t>
  </si>
  <si>
    <t>Puuteollisuus (16)</t>
  </si>
  <si>
    <t>Paperiteollisuus ja painaminen (17–18)</t>
  </si>
  <si>
    <t>Kemianteollisuus (19–22)</t>
  </si>
  <si>
    <t>Rakennusaineteollisuus (23)</t>
  </si>
  <si>
    <t>Metallien jalostus ja metallituotteiden 
valmistus (pl. koneet ja laitteet) (24–25)</t>
  </si>
  <si>
    <t>Sähkö- ja elektroniikkateollisuus (26–27)</t>
  </si>
  <si>
    <t>Muiden koneiden ja laitteiden valmistus (28)</t>
  </si>
  <si>
    <t>Kulkuneuvojen valmistus (29–30)</t>
  </si>
  <si>
    <t>Huonekalujen ym. valmistus, koneiden 
ja laitteiden huolto ja asennus (31–33)</t>
  </si>
  <si>
    <t>Energia-, vesi- ja jätehuolto (35–39)</t>
  </si>
  <si>
    <t>Rakentaminen (41–43)</t>
  </si>
  <si>
    <t>Tukku- ja vähittäiskauppa, 
moottoriajoneuvojen korjaus (45–47)</t>
  </si>
  <si>
    <t>Kuljetus ja varastointi (49–53)</t>
  </si>
  <si>
    <t>Majoitus- ja ravitsemistoiminta (55–56)</t>
  </si>
  <si>
    <t>Informaatio ja viestintä (58–63)</t>
  </si>
  <si>
    <t>Rahoitus- ja vakuutustoiminta (64–66)</t>
  </si>
  <si>
    <t>Muu kiinteistötoiminta (681, 68209, 683)</t>
  </si>
  <si>
    <t>Asuntojen vuokraus ja hallinta (68201, 68202)</t>
  </si>
  <si>
    <t>Ammatillinen, tieteellinen 
ja tekninen toiminta (69–75)</t>
  </si>
  <si>
    <t>Hallinto- ja tukipalvelutoiminta (77–82)</t>
  </si>
  <si>
    <t>Julkinen hallinto ja maanpuolustus, 
pakollinen sosiaalivakuutus (84)</t>
  </si>
  <si>
    <t>Koulutus (85)</t>
  </si>
  <si>
    <t>Terveys- ja sosiaalipalvelut (86–88)</t>
  </si>
  <si>
    <t>Taiteet, viihteet, virkistys 
ja muu palvelutoiminta (90–96)</t>
  </si>
  <si>
    <t>Kotitalouspalvelut (97–98)</t>
  </si>
  <si>
    <t>Toimiala</t>
  </si>
  <si>
    <t>Taiteet, viihteet, virkistys ja muu palvelutoiminta (90–96)</t>
  </si>
  <si>
    <t>Tukku- ja vähittäiskauppa, moottoriajoneuvojen korjaus (45–47)</t>
  </si>
  <si>
    <t>Metallien jalostus ja metallituot. valm. (pl. koneet ja laitteet) (24–25)</t>
  </si>
  <si>
    <t>Julkinen hallinto ja maanpuolustus, pakollinen sosiaalivakuutus (84)</t>
  </si>
  <si>
    <t>Ammatillinen, tieteellinen ja tekninen toiminta (69–75)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</si>
  <si>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</si>
  <si>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</si>
  <si>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</si>
  <si>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</si>
  <si>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</si>
  <si>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</si>
  <si>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</si>
  <si>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</si>
  <si>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</si>
  <si>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</si>
  <si>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</si>
  <si>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</si>
  <si>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</si>
  <si>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</si>
  <si>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</si>
  <si>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</si>
  <si>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</si>
  <si>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2000–
2001</t>
  </si>
  <si>
    <t>2001–
2002</t>
  </si>
  <si>
    <t>2002–
2003</t>
  </si>
  <si>
    <t>2003–
2004</t>
  </si>
  <si>
    <t>2004–
2005</t>
  </si>
  <si>
    <t>2005–
2006</t>
  </si>
  <si>
    <t>2006–
2007</t>
  </si>
  <si>
    <t>2007–
2008</t>
  </si>
  <si>
    <t>2008–
2009</t>
  </si>
  <si>
    <t>2009–
2010</t>
  </si>
  <si>
    <t>2010–
2011</t>
  </si>
  <si>
    <t>2011–
2012</t>
  </si>
  <si>
    <t>2012–
2013</t>
  </si>
  <si>
    <t>2013–
2014</t>
  </si>
  <si>
    <t>2014–
2015</t>
  </si>
  <si>
    <t>2015–
2016</t>
  </si>
  <si>
    <t>2016–
2017</t>
  </si>
  <si>
    <t>2017–
2018</t>
  </si>
  <si>
    <t>2018–
2019</t>
  </si>
  <si>
    <t>Koillis-Savon seutukunta</t>
  </si>
  <si>
    <t>Toimialat</t>
  </si>
  <si>
    <t>Kuopion seutukunta</t>
  </si>
  <si>
    <t>Sisä-Savon seutukunta</t>
  </si>
  <si>
    <t>Varkauden seutukunta</t>
  </si>
  <si>
    <t>Ylä-Savon seutukunta</t>
  </si>
  <si>
    <t>Työlliset 
2000</t>
  </si>
  <si>
    <t>Arvonlisäys: perushintaan, käypiin hintoihin, koko kansantalous</t>
  </si>
  <si>
    <t>Työlliset: koko kansantalous</t>
  </si>
  <si>
    <t>TOIMIALAT YHTEENSÄ</t>
  </si>
  <si>
    <t>Arvonlisäys 
(milj. €) 
v. 2000</t>
  </si>
  <si>
    <t>2020</t>
  </si>
  <si>
    <t>Muutos (%) 
2020–2021</t>
  </si>
  <si>
    <t>2019–
2020</t>
  </si>
  <si>
    <t>…</t>
  </si>
  <si>
    <t>...</t>
  </si>
  <si>
    <t>Huonekalujen ym. valmistus, koneiden ja laitteiden huolto ja asennus (31–33)</t>
  </si>
  <si>
    <t>Metallien jalostus ja metallituot. valmistus (pl. koneet ja laitteet) (24–25)</t>
  </si>
  <si>
    <t>Maatalous ja metsästys (01)</t>
  </si>
  <si>
    <t>2022*</t>
  </si>
  <si>
    <t>* v. 2022 ennakkotieto</t>
  </si>
  <si>
    <t>Bruttoarvonlisäys perushintaan maakunnittain v. 2000 ja 2022* (käypiin hintoihin, milj. €, koko kansantalous)</t>
  </si>
  <si>
    <t>Bruttoarvonlisäys perushintaan €/asukas maakunnittain v. 2022* (käypiin hintoihin, koko kansantalous)</t>
  </si>
  <si>
    <t>Maakuntien bruttoarvonlisäys perushintaan (käypiin hintoihin, koko kansantalous) v. 2020–2022*, milj. € sekä muutos (%)</t>
  </si>
  <si>
    <t>2021</t>
  </si>
  <si>
    <t>Muutos (%) 
2021–2022</t>
  </si>
  <si>
    <t>Maakuntien bruttoarvonlisäys perushintaan (käypiin hintoihin, koko kansantalous) v. 2021, milj. €</t>
  </si>
  <si>
    <t>Maakuntien bruttoarvonlisäyksen osuus (%) koko maasta v. 2021 (perushintaan, koko kansantalous, käypiin hintoihin, milj. €)</t>
  </si>
  <si>
    <t>Pohjois-Savon bruttoarvonlisäyksen (perushintaan, koko kansantalous) jakautuminen toimialoittain (%) v. 2021</t>
  </si>
  <si>
    <t>Käypiin hintoihin, 
milj. € v. 2021</t>
  </si>
  <si>
    <t>Osuus (%) kaikista 
toimialoista v. 2021</t>
  </si>
  <si>
    <t>Bruttoarvonlisäys Pohjois-Savossa v. 2000–2021 milj. € (käypiin hintoihin, koko kansantalous)</t>
  </si>
  <si>
    <t>Toimialojen arvonlisäyksen osuus Pohjois-Savon arvonlisäyksestä v. 2000–2021 (brutto, perushintaan, koko kansantalous, käypiin hintoihin)</t>
  </si>
  <si>
    <t>2020–
2021</t>
  </si>
  <si>
    <t>Bruttoarvonlisäyksen vuosimuutos Pohjois-Savossa v. 2000–2021 (brutto, perushintaan, käypiin hintoihin, koko kansantalous)</t>
  </si>
  <si>
    <t>Pohjois-Savon osuus (%) koko maan bruttoarvonlisäyksestä v. 2000–2021 (perushintaan, käypiin hintoihin, koko kansantalous)</t>
  </si>
  <si>
    <t>Bruttoarvonlisäys toimialoittain Pohjois-Savon seutukunnissa v. 2000–2021 (milj. €, perushintaan, käypiin hintoihin, koko kansantalous)</t>
  </si>
  <si>
    <t>Pohjois-Savon bruttoarvonlisäys ja työlliset toimialoittain sekä muutos v. 2000–2021</t>
  </si>
  <si>
    <t>Arvonlisäyksen muutos (%) 2000–2021</t>
  </si>
  <si>
    <t>Työllisten muutos (%) 2000–2021</t>
  </si>
  <si>
    <t>Työlliset 
2021</t>
  </si>
  <si>
    <t>Arvonlisäys 
(milj. €) 
v.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</si>
</sst>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u/>
      <sz val="12"/>
      <color rgb="FF000000"/>
      <name val="Calibri"/>
      <family val="2"/>
    </font>
    <font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Border="0"/>
    <xf numFmtId="0" fontId="5" fillId="0" borderId="0" applyNumberFormat="0" applyBorder="0" applyAlignment="0"/>
  </cellStyleXfs>
  <cellXfs count="107">
    <xf numFmtId="0" fontId="0" fillId="0" borderId="0" xfId="0"/>
    <xf numFmtId="3" fontId="0" fillId="0" borderId="0" xfId="0" applyNumberFormat="1" applyBorder="1"/>
    <xf numFmtId="0" fontId="0" fillId="0" borderId="2" xfId="0" applyBorder="1"/>
    <xf numFmtId="3" fontId="2" fillId="2" borderId="0" xfId="0" applyNumberFormat="1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0" fillId="3" borderId="0" xfId="0" applyFill="1" applyAlignment="1">
      <alignment wrapText="1"/>
    </xf>
    <xf numFmtId="0" fontId="0" fillId="3" borderId="0" xfId="0" applyFill="1"/>
    <xf numFmtId="0" fontId="1" fillId="3" borderId="0" xfId="0" applyFont="1" applyFill="1"/>
    <xf numFmtId="3" fontId="0" fillId="3" borderId="0" xfId="0" applyNumberFormat="1" applyFill="1"/>
    <xf numFmtId="0" fontId="0" fillId="0" borderId="7" xfId="0" applyBorder="1"/>
    <xf numFmtId="0" fontId="2" fillId="2" borderId="7" xfId="0" applyFont="1" applyFill="1" applyBorder="1"/>
    <xf numFmtId="3" fontId="0" fillId="0" borderId="6" xfId="0" applyNumberFormat="1" applyBorder="1"/>
    <xf numFmtId="3" fontId="3" fillId="2" borderId="6" xfId="0" applyNumberFormat="1" applyFont="1" applyFill="1" applyBorder="1"/>
    <xf numFmtId="0" fontId="2" fillId="2" borderId="11" xfId="0" applyFont="1" applyFill="1" applyBorder="1"/>
    <xf numFmtId="0" fontId="2" fillId="2" borderId="9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164" fontId="0" fillId="0" borderId="0" xfId="0" applyNumberFormat="1" applyBorder="1"/>
    <xf numFmtId="0" fontId="0" fillId="0" borderId="12" xfId="0" applyBorder="1"/>
    <xf numFmtId="3" fontId="0" fillId="0" borderId="4" xfId="0" applyNumberFormat="1" applyBorder="1"/>
    <xf numFmtId="3" fontId="0" fillId="0" borderId="0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3" fontId="0" fillId="0" borderId="10" xfId="0" applyNumberFormat="1" applyBorder="1"/>
    <xf numFmtId="3" fontId="2" fillId="2" borderId="10" xfId="0" applyNumberFormat="1" applyFont="1" applyFill="1" applyBorder="1"/>
    <xf numFmtId="164" fontId="0" fillId="0" borderId="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0" fontId="4" fillId="3" borderId="0" xfId="0" applyFont="1" applyFill="1"/>
    <xf numFmtId="0" fontId="2" fillId="3" borderId="0" xfId="0" applyFont="1" applyFill="1"/>
    <xf numFmtId="3" fontId="0" fillId="0" borderId="7" xfId="0" applyNumberFormat="1" applyBorder="1"/>
    <xf numFmtId="3" fontId="0" fillId="0" borderId="11" xfId="0" applyNumberFormat="1" applyBorder="1"/>
    <xf numFmtId="0" fontId="0" fillId="0" borderId="2" xfId="0" applyBorder="1" applyAlignment="1">
      <alignment wrapText="1"/>
    </xf>
    <xf numFmtId="0" fontId="0" fillId="0" borderId="8" xfId="0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0" fontId="0" fillId="0" borderId="12" xfId="0" applyBorder="1" applyAlignment="1">
      <alignment wrapText="1"/>
    </xf>
    <xf numFmtId="0" fontId="0" fillId="0" borderId="8" xfId="0" applyBorder="1" applyAlignment="1">
      <alignment wrapText="1"/>
    </xf>
    <xf numFmtId="3" fontId="0" fillId="0" borderId="9" xfId="0" applyNumberFormat="1" applyBorder="1"/>
    <xf numFmtId="164" fontId="0" fillId="3" borderId="0" xfId="0" applyNumberFormat="1" applyFill="1"/>
    <xf numFmtId="3" fontId="2" fillId="3" borderId="0" xfId="0" applyNumberFormat="1" applyFont="1" applyFill="1"/>
    <xf numFmtId="164" fontId="0" fillId="0" borderId="6" xfId="0" applyNumberFormat="1" applyBorder="1"/>
    <xf numFmtId="0" fontId="0" fillId="0" borderId="7" xfId="0" applyBorder="1" applyAlignment="1">
      <alignment wrapText="1"/>
    </xf>
    <xf numFmtId="0" fontId="2" fillId="2" borderId="8" xfId="1" applyNumberFormat="1" applyFont="1" applyFill="1" applyBorder="1" applyAlignment="1">
      <alignment horizontal="left" wrapText="1"/>
    </xf>
    <xf numFmtId="164" fontId="0" fillId="0" borderId="0" xfId="0" applyNumberFormat="1" applyBorder="1" applyAlignment="1">
      <alignment wrapText="1"/>
    </xf>
    <xf numFmtId="0" fontId="2" fillId="2" borderId="11" xfId="1" applyNumberFormat="1" applyFont="1" applyFill="1" applyBorder="1" applyAlignment="1">
      <alignment horizontal="left" wrapText="1"/>
    </xf>
    <xf numFmtId="0" fontId="2" fillId="2" borderId="11" xfId="0" applyFont="1" applyFill="1" applyBorder="1" applyAlignment="1">
      <alignment wrapText="1"/>
    </xf>
    <xf numFmtId="0" fontId="7" fillId="3" borderId="0" xfId="0" applyFont="1" applyFill="1" applyAlignment="1">
      <alignment wrapText="1"/>
    </xf>
    <xf numFmtId="0" fontId="2" fillId="2" borderId="12" xfId="0" applyFont="1" applyFill="1" applyBorder="1" applyAlignment="1">
      <alignment wrapText="1"/>
    </xf>
    <xf numFmtId="0" fontId="8" fillId="3" borderId="0" xfId="0" applyFont="1" applyFill="1"/>
    <xf numFmtId="3" fontId="0" fillId="0" borderId="4" xfId="0" applyNumberFormat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2" fillId="4" borderId="2" xfId="0" applyFont="1" applyFill="1" applyBorder="1"/>
    <xf numFmtId="3" fontId="2" fillId="4" borderId="0" xfId="0" applyNumberFormat="1" applyFont="1" applyFill="1" applyBorder="1"/>
    <xf numFmtId="0" fontId="2" fillId="4" borderId="7" xfId="0" applyFont="1" applyFill="1" applyBorder="1"/>
    <xf numFmtId="3" fontId="2" fillId="4" borderId="6" xfId="0" applyNumberFormat="1" applyFont="1" applyFill="1" applyBorder="1"/>
    <xf numFmtId="164" fontId="2" fillId="4" borderId="0" xfId="0" applyNumberFormat="1" applyFont="1" applyFill="1" applyBorder="1" applyAlignment="1">
      <alignment horizontal="right"/>
    </xf>
    <xf numFmtId="164" fontId="2" fillId="4" borderId="7" xfId="0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>
      <alignment horizontal="right"/>
    </xf>
    <xf numFmtId="3" fontId="0" fillId="0" borderId="3" xfId="0" applyNumberFormat="1" applyBorder="1"/>
    <xf numFmtId="165" fontId="0" fillId="0" borderId="5" xfId="0" applyNumberFormat="1" applyBorder="1"/>
    <xf numFmtId="165" fontId="0" fillId="0" borderId="7" xfId="0" applyNumberFormat="1" applyBorder="1"/>
    <xf numFmtId="165" fontId="0" fillId="0" borderId="11" xfId="0" applyNumberFormat="1" applyBorder="1"/>
    <xf numFmtId="3" fontId="0" fillId="0" borderId="0" xfId="0" applyNumberFormat="1" applyAlignment="1">
      <alignment horizontal="right"/>
    </xf>
    <xf numFmtId="165" fontId="0" fillId="0" borderId="4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0" xfId="0" applyBorder="1"/>
    <xf numFmtId="0" fontId="2" fillId="2" borderId="12" xfId="0" applyFont="1" applyFill="1" applyBorder="1" applyAlignment="1">
      <alignment textRotation="90"/>
    </xf>
    <xf numFmtId="0" fontId="0" fillId="2" borderId="12" xfId="0" applyFill="1" applyBorder="1" applyAlignment="1">
      <alignment textRotation="90"/>
    </xf>
    <xf numFmtId="164" fontId="2" fillId="0" borderId="4" xfId="0" applyNumberFormat="1" applyFont="1" applyBorder="1"/>
    <xf numFmtId="164" fontId="2" fillId="0" borderId="0" xfId="0" applyNumberFormat="1" applyFont="1" applyBorder="1"/>
    <xf numFmtId="164" fontId="2" fillId="0" borderId="10" xfId="0" applyNumberFormat="1" applyFont="1" applyBorder="1"/>
    <xf numFmtId="1" fontId="0" fillId="0" borderId="3" xfId="0" applyNumberFormat="1" applyBorder="1"/>
    <xf numFmtId="1" fontId="0" fillId="0" borderId="6" xfId="0" applyNumberFormat="1" applyBorder="1"/>
    <xf numFmtId="1" fontId="0" fillId="0" borderId="9" xfId="0" applyNumberFormat="1" applyBorder="1"/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9" xfId="0" applyBorder="1" applyAlignment="1">
      <alignment wrapText="1"/>
    </xf>
    <xf numFmtId="164" fontId="0" fillId="0" borderId="3" xfId="0" applyNumberFormat="1" applyBorder="1"/>
    <xf numFmtId="164" fontId="0" fillId="0" borderId="9" xfId="0" applyNumberFormat="1" applyBorder="1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0" fillId="3" borderId="0" xfId="0" applyFill="1" applyAlignment="1">
      <alignment horizontal="right"/>
    </xf>
    <xf numFmtId="3" fontId="0" fillId="3" borderId="0" xfId="0" applyNumberFormat="1" applyFill="1" applyAlignment="1">
      <alignment horizontal="right"/>
    </xf>
    <xf numFmtId="0" fontId="2" fillId="2" borderId="13" xfId="0" applyFont="1" applyFill="1" applyBorder="1" applyAlignment="1">
      <alignment horizontal="right"/>
    </xf>
    <xf numFmtId="3" fontId="0" fillId="0" borderId="5" xfId="0" applyNumberFormat="1" applyBorder="1"/>
    <xf numFmtId="3" fontId="0" fillId="0" borderId="0" xfId="0" applyNumberFormat="1" applyFill="1" applyBorder="1"/>
    <xf numFmtId="3" fontId="0" fillId="0" borderId="0" xfId="0" applyNumberFormat="1" applyFill="1"/>
    <xf numFmtId="3" fontId="0" fillId="0" borderId="0" xfId="0" applyNumberFormat="1" applyFill="1" applyBorder="1" applyAlignment="1">
      <alignment horizontal="right"/>
    </xf>
    <xf numFmtId="164" fontId="0" fillId="0" borderId="0" xfId="0" applyNumberFormat="1" applyFont="1" applyBorder="1" applyAlignment="1">
      <alignment wrapText="1"/>
    </xf>
    <xf numFmtId="3" fontId="0" fillId="0" borderId="0" xfId="0" applyNumberFormat="1" applyFont="1" applyAlignment="1">
      <alignment horizontal="right"/>
    </xf>
    <xf numFmtId="0" fontId="2" fillId="2" borderId="8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</cellXfs>
  <cellStyles count="2">
    <cellStyle name="Normaali" xfId="0" builtinId="0"/>
    <cellStyle name="Normaali 2" xfId="1" xr:uid="{9F35B455-7EC3-4C48-BB65-295254EDD48D}"/>
  </cellStyles>
  <dxfs count="287">
    <dxf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</dxf>
    <dxf>
      <numFmt numFmtId="3" formatCode="#,##0"/>
    </dxf>
    <dxf>
      <numFmt numFmtId="165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0.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0.0"/>
      <alignment horizontal="general" vertical="bottom" textRotation="0" wrapText="1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</dxf>
    <dxf>
      <font>
        <b val="0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0.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0.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0.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0.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0.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0.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0.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0.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0.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0.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0.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0.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0.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0.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0.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0.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0.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0.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0.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64" formatCode="0.0"/>
      <fill>
        <patternFill patternType="none">
          <fgColor indexed="64"/>
          <bgColor indexed="65"/>
        </patternFill>
      </fill>
    </dxf>
    <dxf>
      <numFmt numFmtId="164" formatCode="0.0"/>
      <fill>
        <patternFill patternType="none">
          <fgColor indexed="64"/>
          <bgColor indexed="65"/>
        </patternFill>
      </fill>
    </dxf>
    <dxf>
      <numFmt numFmtId="164" formatCode="0.0"/>
      <fill>
        <patternFill patternType="none">
          <fgColor indexed="64"/>
          <bgColor indexed="65"/>
        </patternFill>
      </fill>
    </dxf>
    <dxf>
      <numFmt numFmtId="164" formatCode="0.0"/>
      <fill>
        <patternFill patternType="none">
          <fgColor indexed="64"/>
          <bgColor indexed="65"/>
        </patternFill>
      </fill>
    </dxf>
    <dxf>
      <numFmt numFmtId="164" formatCode="0.0"/>
      <fill>
        <patternFill patternType="none">
          <fgColor indexed="64"/>
          <bgColor indexed="65"/>
        </patternFill>
      </fill>
    </dxf>
    <dxf>
      <numFmt numFmtId="164" formatCode="0.0"/>
      <fill>
        <patternFill patternType="none">
          <fgColor indexed="64"/>
          <bgColor indexed="65"/>
        </patternFill>
      </fill>
    </dxf>
    <dxf>
      <numFmt numFmtId="164" formatCode="0.0"/>
      <fill>
        <patternFill patternType="none">
          <fgColor indexed="64"/>
          <bgColor indexed="65"/>
        </patternFill>
      </fill>
    </dxf>
    <dxf>
      <numFmt numFmtId="164" formatCode="0.0"/>
      <fill>
        <patternFill patternType="none">
          <fgColor indexed="64"/>
          <bgColor indexed="65"/>
        </patternFill>
      </fill>
    </dxf>
    <dxf>
      <numFmt numFmtId="164" formatCode="0.0"/>
      <fill>
        <patternFill patternType="none">
          <fgColor indexed="64"/>
          <bgColor indexed="65"/>
        </patternFill>
      </fill>
    </dxf>
    <dxf>
      <font>
        <b/>
      </font>
      <numFmt numFmtId="164" formatCode="0.0"/>
      <fill>
        <patternFill patternType="none">
          <fgColor indexed="64"/>
          <bgColor indexed="65"/>
        </patternFill>
      </fill>
    </dxf>
    <dxf>
      <numFmt numFmtId="164" formatCode="0.0"/>
      <fill>
        <patternFill patternType="none">
          <fgColor indexed="64"/>
          <bgColor indexed="65"/>
        </patternFill>
      </fill>
    </dxf>
    <dxf>
      <numFmt numFmtId="164" formatCode="0.0"/>
      <fill>
        <patternFill patternType="none">
          <fgColor indexed="64"/>
          <bgColor indexed="65"/>
        </patternFill>
      </fill>
    </dxf>
    <dxf>
      <numFmt numFmtId="164" formatCode="0.0"/>
      <fill>
        <patternFill patternType="none">
          <fgColor indexed="64"/>
          <bgColor indexed="65"/>
        </patternFill>
      </fill>
    </dxf>
    <dxf>
      <numFmt numFmtId="164" formatCode="0.0"/>
      <fill>
        <patternFill patternType="none">
          <fgColor indexed="64"/>
          <bgColor indexed="65"/>
        </patternFill>
      </fill>
    </dxf>
    <dxf>
      <numFmt numFmtId="164" formatCode="0.0"/>
      <fill>
        <patternFill patternType="none">
          <fgColor indexed="64"/>
          <bgColor indexed="65"/>
        </patternFill>
      </fill>
    </dxf>
    <dxf>
      <numFmt numFmtId="164" formatCode="0.0"/>
      <fill>
        <patternFill patternType="none">
          <fgColor indexed="64"/>
          <bgColor indexed="65"/>
        </patternFill>
      </fill>
    </dxf>
    <dxf>
      <numFmt numFmtId="164" formatCode="0.0"/>
      <fill>
        <patternFill patternType="none">
          <fgColor indexed="64"/>
          <bgColor indexed="65"/>
        </patternFill>
      </fill>
    </dxf>
    <dxf>
      <numFmt numFmtId="164" formatCode="0.0"/>
      <fill>
        <patternFill patternType="none">
          <fgColor indexed="64"/>
          <bgColor indexed="65"/>
        </patternFill>
      </fill>
    </dxf>
    <dxf>
      <numFmt numFmtId="164" formatCode="0.0"/>
      <fill>
        <patternFill patternType="none">
          <fgColor indexed="64"/>
          <bgColor indexed="65"/>
        </patternFill>
      </fill>
    </dxf>
    <dxf>
      <font>
        <b val="0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theme="3" tint="0.79998168889431442"/>
        </patternFill>
      </fill>
      <alignment horizontal="general" vertical="bottom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</font>
      <numFmt numFmtId="3" formatCode="#,##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 val="0"/>
      </font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theme="3" tint="0.79998168889431442"/>
        </patternFill>
      </fill>
      <alignment horizontal="general" vertical="bottom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numFmt numFmtId="164" formatCode="0.0"/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numFmt numFmtId="164" formatCode="0.0"/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numFmt numFmtId="164" formatCode="0.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numFmt numFmtId="164" formatCode="0.0"/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PivotStyle="PivotStyleLight16"/>
  <colors>
    <mruColors>
      <color rgb="FFFFD128"/>
      <color rgb="FF2ABB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Kuviot!$A$1</c:f>
          <c:strCache>
            <c:ptCount val="1"/>
            <c:pt idx="0">
              <c:v>Bruttoarvonlisäys perushintaan maakunnittain v. 2000 ja 2022* (käypiin hintoihin, milj. €, koko kansantalous)</c:v>
            </c:pt>
          </c:strCache>
        </c:strRef>
      </c:tx>
      <c:layout>
        <c:manualLayout>
          <c:xMode val="edge"/>
          <c:yMode val="edge"/>
          <c:x val="0.16854857927924438"/>
          <c:y val="1.01009870015824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20775108936902029"/>
          <c:y val="0.10934343434343434"/>
          <c:w val="0.73749183266554852"/>
          <c:h val="0.770567684721228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Kuviot!$B$4</c:f>
              <c:strCache>
                <c:ptCount val="1"/>
                <c:pt idx="0">
                  <c:v>2000</c:v>
                </c:pt>
              </c:strCache>
            </c:strRef>
          </c:tx>
          <c:spPr>
            <a:pattFill prst="dkVert">
              <a:fgClr>
                <a:srgbClr val="2ABBFE"/>
              </a:fgClr>
              <a:bgClr>
                <a:schemeClr val="bg1"/>
              </a:bgClr>
            </a:pattFill>
            <a:ln>
              <a:solidFill>
                <a:srgbClr val="2ABBFE"/>
              </a:solidFill>
            </a:ln>
            <a:effectLst/>
          </c:spPr>
          <c:invertIfNegative val="0"/>
          <c:cat>
            <c:strRef>
              <c:f>Kuviot!$A$5:$A$23</c:f>
              <c:strCache>
                <c:ptCount val="19"/>
                <c:pt idx="0">
                  <c:v>Ahvenanmaa</c:v>
                </c:pt>
                <c:pt idx="1">
                  <c:v>Keski-Pohjanmaa</c:v>
                </c:pt>
                <c:pt idx="2">
                  <c:v>Kainuu</c:v>
                </c:pt>
                <c:pt idx="3">
                  <c:v>Etelä-Savo</c:v>
                </c:pt>
                <c:pt idx="4">
                  <c:v>Etelä-Karjala</c:v>
                </c:pt>
                <c:pt idx="5">
                  <c:v>Pohjois-Karjala</c:v>
                </c:pt>
                <c:pt idx="6">
                  <c:v>Kanta-Häme</c:v>
                </c:pt>
                <c:pt idx="7">
                  <c:v>Kymenlaakso</c:v>
                </c:pt>
                <c:pt idx="8">
                  <c:v>Etelä-Pohjanmaa</c:v>
                </c:pt>
                <c:pt idx="9">
                  <c:v>Päijät-Häme</c:v>
                </c:pt>
                <c:pt idx="10">
                  <c:v>Pohjanmaa</c:v>
                </c:pt>
                <c:pt idx="11">
                  <c:v>Lappi</c:v>
                </c:pt>
                <c:pt idx="12">
                  <c:v>Satakunta</c:v>
                </c:pt>
                <c:pt idx="13">
                  <c:v>Pohjois-Savo</c:v>
                </c:pt>
                <c:pt idx="14">
                  <c:v>Keski-Suomi</c:v>
                </c:pt>
                <c:pt idx="15">
                  <c:v>Pohjois-Pohjanmaa</c:v>
                </c:pt>
                <c:pt idx="16">
                  <c:v>Varsinais-Suomi</c:v>
                </c:pt>
                <c:pt idx="17">
                  <c:v>Pirkanmaa</c:v>
                </c:pt>
                <c:pt idx="18">
                  <c:v>Uusimaa</c:v>
                </c:pt>
              </c:strCache>
            </c:strRef>
          </c:cat>
          <c:val>
            <c:numRef>
              <c:f>Kuviot!$B$5:$B$23</c:f>
              <c:numCache>
                <c:formatCode>#,##0</c:formatCode>
                <c:ptCount val="19"/>
                <c:pt idx="0">
                  <c:v>706.5</c:v>
                </c:pt>
                <c:pt idx="1">
                  <c:v>1151.4000000000001</c:v>
                </c:pt>
                <c:pt idx="2">
                  <c:v>1313.9</c:v>
                </c:pt>
                <c:pt idx="3">
                  <c:v>2425.5</c:v>
                </c:pt>
                <c:pt idx="4">
                  <c:v>3098.7</c:v>
                </c:pt>
                <c:pt idx="5">
                  <c:v>2931.9</c:v>
                </c:pt>
                <c:pt idx="6">
                  <c:v>2987.9</c:v>
                </c:pt>
                <c:pt idx="7">
                  <c:v>4322.3999999999996</c:v>
                </c:pt>
                <c:pt idx="8">
                  <c:v>3132.8</c:v>
                </c:pt>
                <c:pt idx="9">
                  <c:v>3712.4</c:v>
                </c:pt>
                <c:pt idx="10">
                  <c:v>3619.7</c:v>
                </c:pt>
                <c:pt idx="11">
                  <c:v>3741.5</c:v>
                </c:pt>
                <c:pt idx="12">
                  <c:v>4765</c:v>
                </c:pt>
                <c:pt idx="13">
                  <c:v>4445.3</c:v>
                </c:pt>
                <c:pt idx="14">
                  <c:v>5103.8</c:v>
                </c:pt>
                <c:pt idx="15">
                  <c:v>7705.5</c:v>
                </c:pt>
                <c:pt idx="16">
                  <c:v>10193.6</c:v>
                </c:pt>
                <c:pt idx="17">
                  <c:v>9872.4</c:v>
                </c:pt>
                <c:pt idx="18">
                  <c:v>44035.5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6-4133-8189-BDCA5807DC31}"/>
            </c:ext>
          </c:extLst>
        </c:ser>
        <c:ser>
          <c:idx val="1"/>
          <c:order val="1"/>
          <c:tx>
            <c:strRef>
              <c:f>Kuviot!$C$4</c:f>
              <c:strCache>
                <c:ptCount val="1"/>
                <c:pt idx="0">
                  <c:v>2022*</c:v>
                </c:pt>
              </c:strCache>
            </c:strRef>
          </c:tx>
          <c:spPr>
            <a:solidFill>
              <a:srgbClr val="FFD128"/>
            </a:solidFill>
            <a:ln>
              <a:solidFill>
                <a:srgbClr val="FFD128"/>
              </a:solidFill>
            </a:ln>
            <a:effectLst/>
          </c:spPr>
          <c:invertIfNegative val="0"/>
          <c:cat>
            <c:strRef>
              <c:f>Kuviot!$A$5:$A$23</c:f>
              <c:strCache>
                <c:ptCount val="19"/>
                <c:pt idx="0">
                  <c:v>Ahvenanmaa</c:v>
                </c:pt>
                <c:pt idx="1">
                  <c:v>Keski-Pohjanmaa</c:v>
                </c:pt>
                <c:pt idx="2">
                  <c:v>Kainuu</c:v>
                </c:pt>
                <c:pt idx="3">
                  <c:v>Etelä-Savo</c:v>
                </c:pt>
                <c:pt idx="4">
                  <c:v>Etelä-Karjala</c:v>
                </c:pt>
                <c:pt idx="5">
                  <c:v>Pohjois-Karjala</c:v>
                </c:pt>
                <c:pt idx="6">
                  <c:v>Kanta-Häme</c:v>
                </c:pt>
                <c:pt idx="7">
                  <c:v>Kymenlaakso</c:v>
                </c:pt>
                <c:pt idx="8">
                  <c:v>Etelä-Pohjanmaa</c:v>
                </c:pt>
                <c:pt idx="9">
                  <c:v>Päijät-Häme</c:v>
                </c:pt>
                <c:pt idx="10">
                  <c:v>Pohjanmaa</c:v>
                </c:pt>
                <c:pt idx="11">
                  <c:v>Lappi</c:v>
                </c:pt>
                <c:pt idx="12">
                  <c:v>Satakunta</c:v>
                </c:pt>
                <c:pt idx="13">
                  <c:v>Pohjois-Savo</c:v>
                </c:pt>
                <c:pt idx="14">
                  <c:v>Keski-Suomi</c:v>
                </c:pt>
                <c:pt idx="15">
                  <c:v>Pohjois-Pohjanmaa</c:v>
                </c:pt>
                <c:pt idx="16">
                  <c:v>Varsinais-Suomi</c:v>
                </c:pt>
                <c:pt idx="17">
                  <c:v>Pirkanmaa</c:v>
                </c:pt>
                <c:pt idx="18">
                  <c:v>Uusimaa</c:v>
                </c:pt>
              </c:strCache>
            </c:strRef>
          </c:cat>
          <c:val>
            <c:numRef>
              <c:f>Kuviot!$C$5:$C$23</c:f>
              <c:numCache>
                <c:formatCode>#,##0</c:formatCode>
                <c:ptCount val="19"/>
                <c:pt idx="0">
                  <c:v>1313.2</c:v>
                </c:pt>
                <c:pt idx="1">
                  <c:v>2415.1999999999998</c:v>
                </c:pt>
                <c:pt idx="2">
                  <c:v>2659.1</c:v>
                </c:pt>
                <c:pt idx="3">
                  <c:v>4269.1000000000004</c:v>
                </c:pt>
                <c:pt idx="4">
                  <c:v>4820</c:v>
                </c:pt>
                <c:pt idx="5">
                  <c:v>5335.3</c:v>
                </c:pt>
                <c:pt idx="6">
                  <c:v>5851</c:v>
                </c:pt>
                <c:pt idx="7">
                  <c:v>6323.4</c:v>
                </c:pt>
                <c:pt idx="8">
                  <c:v>6426.6</c:v>
                </c:pt>
                <c:pt idx="9">
                  <c:v>6717</c:v>
                </c:pt>
                <c:pt idx="10">
                  <c:v>7184.5</c:v>
                </c:pt>
                <c:pt idx="11">
                  <c:v>7291.8</c:v>
                </c:pt>
                <c:pt idx="12">
                  <c:v>8025.7</c:v>
                </c:pt>
                <c:pt idx="13">
                  <c:v>9000.7000000000007</c:v>
                </c:pt>
                <c:pt idx="14">
                  <c:v>9641.7000000000007</c:v>
                </c:pt>
                <c:pt idx="15">
                  <c:v>15045.5</c:v>
                </c:pt>
                <c:pt idx="16">
                  <c:v>18649.8</c:v>
                </c:pt>
                <c:pt idx="17">
                  <c:v>20476.400000000001</c:v>
                </c:pt>
                <c:pt idx="18">
                  <c:v>92124.4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26-4133-8189-BDCA5807D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75316024"/>
        <c:axId val="375313400"/>
      </c:barChart>
      <c:catAx>
        <c:axId val="375316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75313400"/>
        <c:crosses val="autoZero"/>
        <c:auto val="1"/>
        <c:lblAlgn val="ctr"/>
        <c:lblOffset val="100"/>
        <c:noMultiLvlLbl val="0"/>
      </c:catAx>
      <c:valAx>
        <c:axId val="375313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75316024"/>
        <c:crosses val="autoZero"/>
        <c:crossBetween val="between"/>
        <c:majorUnit val="10000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34540566261200578"/>
          <c:y val="0.59020663374537918"/>
          <c:w val="0.10906691886688588"/>
          <c:h val="7.54654583257782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Kuviot!$A$28</c:f>
          <c:strCache>
            <c:ptCount val="1"/>
            <c:pt idx="0">
              <c:v>Bruttoarvonlisäys perushintaan €/asukas maakunnittain v. 2022* (käypiin hintoihin, koko kansantalous)</c:v>
            </c:pt>
          </c:strCache>
        </c:strRef>
      </c:tx>
      <c:layout>
        <c:manualLayout>
          <c:xMode val="edge"/>
          <c:yMode val="edge"/>
          <c:x val="0.15392360201165561"/>
          <c:y val="1.6622402067983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8840807954387429"/>
          <c:y val="0.13662217232202262"/>
          <c:w val="0.75989500764844942"/>
          <c:h val="0.7704349634065202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Kuviot!$B$31</c:f>
              <c:strCache>
                <c:ptCount val="1"/>
                <c:pt idx="0">
                  <c:v>Bruttoarvonlisäys 
perushintaan 
€/asukas</c:v>
                </c:pt>
              </c:strCache>
            </c:strRef>
          </c:tx>
          <c:spPr>
            <a:solidFill>
              <a:srgbClr val="2ABBFE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2ABBF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3CA-4B7F-AEFC-B2742181A772}"/>
              </c:ext>
            </c:extLst>
          </c:dPt>
          <c:dPt>
            <c:idx val="8"/>
            <c:invertIfNegative val="0"/>
            <c:bubble3D val="0"/>
            <c:spPr>
              <a:solidFill>
                <a:srgbClr val="FFD12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05-4A6F-AFC4-666FD2BBA6E5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F05-4A6F-AFC4-666FD2BBA6E5}"/>
              </c:ext>
            </c:extLst>
          </c:dPt>
          <c:dPt>
            <c:idx val="18"/>
            <c:invertIfNegative val="0"/>
            <c:bubble3D val="0"/>
            <c:spPr>
              <a:solidFill>
                <a:srgbClr val="2ABBF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3CA-4B7F-AEFC-B2742181A772}"/>
              </c:ext>
            </c:extLst>
          </c:dPt>
          <c:cat>
            <c:strRef>
              <c:f>Kuviot!$A$32:$A$51</c:f>
              <c:strCache>
                <c:ptCount val="20"/>
                <c:pt idx="0">
                  <c:v>Etelä-Savo</c:v>
                </c:pt>
                <c:pt idx="1">
                  <c:v>Pohjois-Karjala</c:v>
                </c:pt>
                <c:pt idx="2">
                  <c:v>Päijät-Häme</c:v>
                </c:pt>
                <c:pt idx="3">
                  <c:v>Etelä-Pohjanmaa</c:v>
                </c:pt>
                <c:pt idx="4">
                  <c:v>Kanta-Häme</c:v>
                </c:pt>
                <c:pt idx="5">
                  <c:v>Keski-Suomi</c:v>
                </c:pt>
                <c:pt idx="6">
                  <c:v>Keski-Pohjanmaa</c:v>
                </c:pt>
                <c:pt idx="7">
                  <c:v>Pohjois-Pohjanmaa</c:v>
                </c:pt>
                <c:pt idx="8">
                  <c:v>Pohjois-Savo</c:v>
                </c:pt>
                <c:pt idx="9">
                  <c:v>Kainuu</c:v>
                </c:pt>
                <c:pt idx="10">
                  <c:v>Satakunta</c:v>
                </c:pt>
                <c:pt idx="11">
                  <c:v>Etelä-Karjala</c:v>
                </c:pt>
                <c:pt idx="12">
                  <c:v>Varsinais-Suomi</c:v>
                </c:pt>
                <c:pt idx="13">
                  <c:v>Pirkanmaa</c:v>
                </c:pt>
                <c:pt idx="14">
                  <c:v>Kymenlaakso</c:v>
                </c:pt>
                <c:pt idx="15">
                  <c:v>Pohjanmaa</c:v>
                </c:pt>
                <c:pt idx="16">
                  <c:v>Lappi</c:v>
                </c:pt>
                <c:pt idx="17">
                  <c:v>KOKO MAA</c:v>
                </c:pt>
                <c:pt idx="18">
                  <c:v>Ahvenanmaa</c:v>
                </c:pt>
                <c:pt idx="19">
                  <c:v>Uusimaa</c:v>
                </c:pt>
              </c:strCache>
            </c:strRef>
          </c:cat>
          <c:val>
            <c:numRef>
              <c:f>Kuviot!$B$32:$B$51</c:f>
              <c:numCache>
                <c:formatCode>#,##0</c:formatCode>
                <c:ptCount val="20"/>
                <c:pt idx="0">
                  <c:v>32571.200000000001</c:v>
                </c:pt>
                <c:pt idx="1">
                  <c:v>32750</c:v>
                </c:pt>
                <c:pt idx="2">
                  <c:v>32793.800000000003</c:v>
                </c:pt>
                <c:pt idx="3">
                  <c:v>33600</c:v>
                </c:pt>
                <c:pt idx="4">
                  <c:v>34442.800000000003</c:v>
                </c:pt>
                <c:pt idx="5">
                  <c:v>35374.6</c:v>
                </c:pt>
                <c:pt idx="6">
                  <c:v>35591</c:v>
                </c:pt>
                <c:pt idx="7">
                  <c:v>36160.699999999997</c:v>
                </c:pt>
                <c:pt idx="8">
                  <c:v>36289.199999999997</c:v>
                </c:pt>
                <c:pt idx="9">
                  <c:v>37510.699999999997</c:v>
                </c:pt>
                <c:pt idx="10">
                  <c:v>37605.199999999997</c:v>
                </c:pt>
                <c:pt idx="11">
                  <c:v>38335.800000000003</c:v>
                </c:pt>
                <c:pt idx="12">
                  <c:v>38491.199999999997</c:v>
                </c:pt>
                <c:pt idx="13">
                  <c:v>38629.4</c:v>
                </c:pt>
                <c:pt idx="14">
                  <c:v>39413.199999999997</c:v>
                </c:pt>
                <c:pt idx="15">
                  <c:v>40778.699999999997</c:v>
                </c:pt>
                <c:pt idx="16">
                  <c:v>41396.800000000003</c:v>
                </c:pt>
                <c:pt idx="17">
                  <c:v>42052.7</c:v>
                </c:pt>
                <c:pt idx="18">
                  <c:v>43265.599999999999</c:v>
                </c:pt>
                <c:pt idx="19">
                  <c:v>53439.9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CA-4B7F-AEFC-B2742181A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614496"/>
        <c:axId val="91616792"/>
      </c:barChart>
      <c:catAx>
        <c:axId val="9161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1616792"/>
        <c:crosses val="autoZero"/>
        <c:auto val="1"/>
        <c:lblAlgn val="ctr"/>
        <c:lblOffset val="100"/>
        <c:noMultiLvlLbl val="0"/>
      </c:catAx>
      <c:valAx>
        <c:axId val="91616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161449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'Psavo toimialat'!$A$1</c:f>
          <c:strCache>
            <c:ptCount val="1"/>
            <c:pt idx="0">
              <c:v>Pohjois-Savon bruttoarvonlisäyksen (perushintaan, koko kansantalous) jakautuminen toimialoittain (%) v. 2021</c:v>
            </c:pt>
          </c:strCache>
        </c:strRef>
      </c:tx>
      <c:layout>
        <c:manualLayout>
          <c:xMode val="edge"/>
          <c:yMode val="edge"/>
          <c:x val="0.177342184861749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49029839320522206"/>
          <c:y val="7.8872939925571511E-2"/>
          <c:w val="0.47892456402708011"/>
          <c:h val="0.858442866120274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'Psavo toimialat'!$N$4</c:f>
              <c:strCache>
                <c:ptCount val="1"/>
                <c:pt idx="0">
                  <c:v>Osuus (%) kaikista 
toimialoista v. 2021</c:v>
                </c:pt>
              </c:strCache>
            </c:strRef>
          </c:tx>
          <c:spPr>
            <a:solidFill>
              <a:srgbClr val="FFD12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'Psavo toimialat'!$L$5:$L$34</c:f>
              <c:strCache>
                <c:ptCount val="30"/>
                <c:pt idx="0">
                  <c:v>Kulkuneuvojen valmistus (29–30)</c:v>
                </c:pt>
                <c:pt idx="1">
                  <c:v>Tekstiiliteollisuus (13–15)</c:v>
                </c:pt>
                <c:pt idx="2">
                  <c:v>Rakennusaineteollisuus (23)</c:v>
                </c:pt>
                <c:pt idx="3">
                  <c:v>Kotitalouspalvelut (97–98)</c:v>
                </c:pt>
                <c:pt idx="4">
                  <c:v>Kaivostoiminta ja louhinta (05–09)</c:v>
                </c:pt>
                <c:pt idx="5">
                  <c:v>Paperiteollisuus ja painaminen (17–18)</c:v>
                </c:pt>
                <c:pt idx="6">
                  <c:v>Sähkö- ja elektroniikkateollisuus (26–27)</c:v>
                </c:pt>
                <c:pt idx="7">
                  <c:v>Huonekalujen ym. valmistus, koneiden ja laitteiden huolto ja asennus (31–33)</c:v>
                </c:pt>
                <c:pt idx="8">
                  <c:v>Majoitus- ja ravitsemistoiminta (55–56)</c:v>
                </c:pt>
                <c:pt idx="9">
                  <c:v>Puuteollisuus (16)</c:v>
                </c:pt>
                <c:pt idx="10">
                  <c:v>Muu kiinteistötoiminta (681, 68209, 683)</c:v>
                </c:pt>
                <c:pt idx="11">
                  <c:v>Maatalous- ja metsästys (01)</c:v>
                </c:pt>
                <c:pt idx="12">
                  <c:v>Metallien jalostus ja metallituot. valmistus (pl. koneet ja laitteet) (24–25)</c:v>
                </c:pt>
                <c:pt idx="13">
                  <c:v>Elintarviketeollisuus ym. (10–12)</c:v>
                </c:pt>
                <c:pt idx="14">
                  <c:v>Kemianteollisuus (19–22)</c:v>
                </c:pt>
                <c:pt idx="15">
                  <c:v>Informaatio ja viestintä (58–63)</c:v>
                </c:pt>
                <c:pt idx="16">
                  <c:v>Taiteet, viihteet, virkistys ja muu palvelutoiminta (90–96)</c:v>
                </c:pt>
                <c:pt idx="17">
                  <c:v>Rahoitus- ja vakuutustoiminta (64–66)</c:v>
                </c:pt>
                <c:pt idx="18">
                  <c:v>Energia-, vesi- ja jätehuolto (35–39)</c:v>
                </c:pt>
                <c:pt idx="19">
                  <c:v>Hallinto- ja tukipalvelutoiminta (77–82)</c:v>
                </c:pt>
                <c:pt idx="20">
                  <c:v>Kuljetus ja varastointi (49–53)</c:v>
                </c:pt>
                <c:pt idx="21">
                  <c:v>Muiden koneiden ja laitteiden valmistus (28)</c:v>
                </c:pt>
                <c:pt idx="22">
                  <c:v>Ammatillinen, tieteellinen ja tekninen toiminta (69–75)</c:v>
                </c:pt>
                <c:pt idx="23">
                  <c:v>Metsätalous ja kalatalous (02–03)</c:v>
                </c:pt>
                <c:pt idx="24">
                  <c:v>Julkinen hallinto ja maanpuolustus, pakollinen sosiaalivakuutus (84)</c:v>
                </c:pt>
                <c:pt idx="25">
                  <c:v>Koulutus (85)</c:v>
                </c:pt>
                <c:pt idx="26">
                  <c:v>Tukku- ja vähittäiskauppa, moottoriajoneuvojen korjaus (45–47)</c:v>
                </c:pt>
                <c:pt idx="27">
                  <c:v>Rakentaminen (41–43)</c:v>
                </c:pt>
                <c:pt idx="28">
                  <c:v>Asuntojen vuokraus ja hallinta (68201, 68202)</c:v>
                </c:pt>
                <c:pt idx="29">
                  <c:v>Terveys- ja sosiaalipalvelut (86–88)</c:v>
                </c:pt>
              </c:strCache>
            </c:strRef>
          </c:cat>
          <c:val>
            <c:numRef>
              <c:f>'Psavo toimialat'!$N$5:$N$34</c:f>
              <c:numCache>
                <c:formatCode>#\ ##0.0</c:formatCode>
                <c:ptCount val="30"/>
                <c:pt idx="0">
                  <c:v>0.21298996768845382</c:v>
                </c:pt>
                <c:pt idx="1">
                  <c:v>0.35336971911948012</c:v>
                </c:pt>
                <c:pt idx="2">
                  <c:v>0.36305108128713715</c:v>
                </c:pt>
                <c:pt idx="3">
                  <c:v>0.35579005966139438</c:v>
                </c:pt>
                <c:pt idx="4">
                  <c:v>0.26139677852673876</c:v>
                </c:pt>
                <c:pt idx="5">
                  <c:v>0.93183110863698537</c:v>
                </c:pt>
                <c:pt idx="6">
                  <c:v>1.0104921762491983</c:v>
                </c:pt>
                <c:pt idx="7">
                  <c:v>1.016543027603984</c:v>
                </c:pt>
                <c:pt idx="8">
                  <c:v>1.2573669115244517</c:v>
                </c:pt>
                <c:pt idx="9">
                  <c:v>2.4360727554366903</c:v>
                </c:pt>
                <c:pt idx="10">
                  <c:v>1.4739873900257767</c:v>
                </c:pt>
                <c:pt idx="11">
                  <c:v>1.4715670494838624</c:v>
                </c:pt>
                <c:pt idx="12">
                  <c:v>1.6434112279597741</c:v>
                </c:pt>
                <c:pt idx="13">
                  <c:v>1.7886316604746291</c:v>
                </c:pt>
                <c:pt idx="14">
                  <c:v>2.5885542095772878</c:v>
                </c:pt>
                <c:pt idx="15">
                  <c:v>2.1964590417871794</c:v>
                </c:pt>
                <c:pt idx="16">
                  <c:v>2.3307879418634205</c:v>
                </c:pt>
                <c:pt idx="17">
                  <c:v>2.6926288528796003</c:v>
                </c:pt>
                <c:pt idx="18">
                  <c:v>3.3328089262159191</c:v>
                </c:pt>
                <c:pt idx="19">
                  <c:v>3.3049750099839055</c:v>
                </c:pt>
                <c:pt idx="20">
                  <c:v>3.6135684290779722</c:v>
                </c:pt>
                <c:pt idx="21">
                  <c:v>3.6898091561482702</c:v>
                </c:pt>
                <c:pt idx="22">
                  <c:v>5.1044982028971484</c:v>
                </c:pt>
                <c:pt idx="23">
                  <c:v>5.4409255382232296</c:v>
                </c:pt>
                <c:pt idx="24">
                  <c:v>5.2654508489344458</c:v>
                </c:pt>
                <c:pt idx="25">
                  <c:v>6.0000242034054203</c:v>
                </c:pt>
                <c:pt idx="26">
                  <c:v>7.038350295886632</c:v>
                </c:pt>
                <c:pt idx="27">
                  <c:v>7.9048322098919339</c:v>
                </c:pt>
                <c:pt idx="28">
                  <c:v>11.6962956688006</c:v>
                </c:pt>
                <c:pt idx="29">
                  <c:v>13.221110210206577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2F-4CAF-8CE1-11A40229E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04719488"/>
        <c:axId val="604724080"/>
      </c:barChart>
      <c:catAx>
        <c:axId val="604719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04724080"/>
        <c:crosses val="autoZero"/>
        <c:auto val="1"/>
        <c:lblAlgn val="ctr"/>
        <c:lblOffset val="100"/>
        <c:noMultiLvlLbl val="0"/>
      </c:catAx>
      <c:valAx>
        <c:axId val="604724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0471948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i-FI" sz="1200" b="1"/>
              <a:t>Pohjois-Savon arvonlisäyksen ja työllisten muutos (%) v. 2000–2021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4789565675812803"/>
          <c:y val="6.7283446712018136E-2"/>
          <c:w val="0.45162588494604355"/>
          <c:h val="0.8778670791995255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'Arvonlisäys ja työlliset'!$G$6</c:f>
              <c:strCache>
                <c:ptCount val="1"/>
                <c:pt idx="0">
                  <c:v>Työllisten muutos (%) 2000–2021</c:v>
                </c:pt>
              </c:strCache>
            </c:strRef>
          </c:tx>
          <c:spPr>
            <a:solidFill>
              <a:srgbClr val="FFD128"/>
            </a:solidFill>
            <a:ln>
              <a:solidFill>
                <a:srgbClr val="FFD128"/>
              </a:solidFill>
            </a:ln>
            <a:effectLst/>
          </c:spPr>
          <c:invertIfNegative val="0"/>
          <c:cat>
            <c:strRef>
              <c:f>'Arvonlisäys ja työlliset'!$A$7:$A$37</c:f>
              <c:strCache>
                <c:ptCount val="31"/>
                <c:pt idx="0">
                  <c:v>Paperiteollisuus ja painaminen (17–18)</c:v>
                </c:pt>
                <c:pt idx="1">
                  <c:v>Tekstiiliteollisuus (13–15)</c:v>
                </c:pt>
                <c:pt idx="2">
                  <c:v>Maatalous ja metsästys (01)</c:v>
                </c:pt>
                <c:pt idx="3">
                  <c:v>Puuteollisuus (16)</c:v>
                </c:pt>
                <c:pt idx="4">
                  <c:v>Kulkuneuvojen valmistus (29–30)</c:v>
                </c:pt>
                <c:pt idx="5">
                  <c:v>Huonekalujen ym. valmistus, koneiden ja laitteiden huolto ja asennus (31–33)</c:v>
                </c:pt>
                <c:pt idx="6">
                  <c:v>Rakennusaineteollisuus (23)</c:v>
                </c:pt>
                <c:pt idx="7">
                  <c:v>Kaivostoiminta ja louhinta (05–09)</c:v>
                </c:pt>
                <c:pt idx="8">
                  <c:v>Informaatio ja viestintä (58–63)</c:v>
                </c:pt>
                <c:pt idx="9">
                  <c:v>Metallien jalostus ja metallituot. valm. (pl. koneet ja laitteet) (24–25)</c:v>
                </c:pt>
                <c:pt idx="10">
                  <c:v>Rahoitus- ja vakuutustoiminta (64–66)</c:v>
                </c:pt>
                <c:pt idx="11">
                  <c:v>Julkinen hallinto ja maanpuolustus, pakollinen sosiaalivakuutus (84)</c:v>
                </c:pt>
                <c:pt idx="12">
                  <c:v>Kuljetus ja varastointi (49–53)</c:v>
                </c:pt>
                <c:pt idx="13">
                  <c:v>Tukku- ja vähittäiskauppa, moottoriajoneuvojen korjaus (45–47)</c:v>
                </c:pt>
                <c:pt idx="14">
                  <c:v>Majoitus- ja ravitsemistoiminta (55–56)</c:v>
                </c:pt>
                <c:pt idx="15">
                  <c:v>Koulutus (85)</c:v>
                </c:pt>
                <c:pt idx="16">
                  <c:v>Elintarviketeollisuus ym. (10–12)</c:v>
                </c:pt>
                <c:pt idx="17">
                  <c:v>Kemianteollisuus (19–22)</c:v>
                </c:pt>
                <c:pt idx="18">
                  <c:v>TOIMIALAT YHTEENSÄ</c:v>
                </c:pt>
                <c:pt idx="19">
                  <c:v>Metsätalous ja kalatalous (02–03)</c:v>
                </c:pt>
                <c:pt idx="20">
                  <c:v>Muu kiinteistötoiminta (681, 68209, 683)</c:v>
                </c:pt>
                <c:pt idx="21">
                  <c:v>Energia-, vesi- ja jätehuolto (35–39)</c:v>
                </c:pt>
                <c:pt idx="22">
                  <c:v>Taiteet, viihteet, virkistys ja muu palvelutoiminta (90–96)</c:v>
                </c:pt>
                <c:pt idx="23">
                  <c:v>Asuntojen vuokraus ja hallinta (68201, 68202)</c:v>
                </c:pt>
                <c:pt idx="24">
                  <c:v>Terveys- ja sosiaalipalvelut (86–88)</c:v>
                </c:pt>
                <c:pt idx="25">
                  <c:v>Rakentaminen (41–43)</c:v>
                </c:pt>
                <c:pt idx="26">
                  <c:v>Muiden koneiden ja laitteiden valmistus (28)</c:v>
                </c:pt>
                <c:pt idx="27">
                  <c:v>Ammatillinen, tieteellinen ja tekninen toiminta (69–75)</c:v>
                </c:pt>
                <c:pt idx="28">
                  <c:v>Kotitalouspalvelut (97–98)</c:v>
                </c:pt>
                <c:pt idx="29">
                  <c:v>Hallinto- ja tukipalvelutoiminta (77–82)</c:v>
                </c:pt>
                <c:pt idx="30">
                  <c:v>Sähkö- ja elektroniikkateollisuus (26–27)</c:v>
                </c:pt>
              </c:strCache>
            </c:strRef>
          </c:cat>
          <c:val>
            <c:numRef>
              <c:f>'Arvonlisäys ja työlliset'!$G$7:$G$37</c:f>
              <c:numCache>
                <c:formatCode>0.0</c:formatCode>
                <c:ptCount val="31"/>
                <c:pt idx="0">
                  <c:v>-77.858985382631133</c:v>
                </c:pt>
                <c:pt idx="1">
                  <c:v>-62.972972972972975</c:v>
                </c:pt>
                <c:pt idx="2">
                  <c:v>-48.182445079302532</c:v>
                </c:pt>
                <c:pt idx="3">
                  <c:v>-42.676973148901546</c:v>
                </c:pt>
                <c:pt idx="4">
                  <c:v>-39.622641509433961</c:v>
                </c:pt>
                <c:pt idx="5">
                  <c:v>-36.483309826046074</c:v>
                </c:pt>
                <c:pt idx="6">
                  <c:v>-21.283783783783782</c:v>
                </c:pt>
                <c:pt idx="7">
                  <c:v>-18.052256532066508</c:v>
                </c:pt>
                <c:pt idx="8">
                  <c:v>-11.013400335008376</c:v>
                </c:pt>
                <c:pt idx="9">
                  <c:v>-9.8668487538409018</c:v>
                </c:pt>
                <c:pt idx="10">
                  <c:v>-6.3179347826086962</c:v>
                </c:pt>
                <c:pt idx="11">
                  <c:v>-0.64155288698799151</c:v>
                </c:pt>
                <c:pt idx="12">
                  <c:v>3.125</c:v>
                </c:pt>
                <c:pt idx="13">
                  <c:v>5.0222685492277073</c:v>
                </c:pt>
                <c:pt idx="14">
                  <c:v>5.6766917293233083</c:v>
                </c:pt>
                <c:pt idx="15">
                  <c:v>6.3360091743119265</c:v>
                </c:pt>
                <c:pt idx="16">
                  <c:v>7.3697585768742053</c:v>
                </c:pt>
                <c:pt idx="17">
                  <c:v>10.240963855421686</c:v>
                </c:pt>
                <c:pt idx="18">
                  <c:v>11.736504957362602</c:v>
                </c:pt>
                <c:pt idx="19">
                  <c:v>20.469798657718123</c:v>
                </c:pt>
                <c:pt idx="20">
                  <c:v>25.379609544468547</c:v>
                </c:pt>
                <c:pt idx="21">
                  <c:v>25.576519916142558</c:v>
                </c:pt>
                <c:pt idx="22">
                  <c:v>30.882733626714987</c:v>
                </c:pt>
                <c:pt idx="23">
                  <c:v>31.654676258992804</c:v>
                </c:pt>
                <c:pt idx="24">
                  <c:v>40.802108830728677</c:v>
                </c:pt>
                <c:pt idx="25">
                  <c:v>45.315544895817716</c:v>
                </c:pt>
                <c:pt idx="26">
                  <c:v>66.956521739130437</c:v>
                </c:pt>
                <c:pt idx="27">
                  <c:v>86.872309899569586</c:v>
                </c:pt>
                <c:pt idx="28">
                  <c:v>135.96938775510205</c:v>
                </c:pt>
                <c:pt idx="29">
                  <c:v>192.0911528150134</c:v>
                </c:pt>
                <c:pt idx="30">
                  <c:v>208.18181818181816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57-474A-BBE2-425EB183A38C}"/>
            </c:ext>
          </c:extLst>
        </c:ser>
        <c:ser>
          <c:idx val="0"/>
          <c:order val="1"/>
          <c:tx>
            <c:strRef>
              <c:f>'Arvonlisäys ja työlliset'!$D$6</c:f>
              <c:strCache>
                <c:ptCount val="1"/>
                <c:pt idx="0">
                  <c:v>Arvonlisäyksen muutos (%) 2000–2021</c:v>
                </c:pt>
              </c:strCache>
            </c:strRef>
          </c:tx>
          <c:spPr>
            <a:pattFill prst="dkVert">
              <a:fgClr>
                <a:srgbClr val="2ABBFE"/>
              </a:fgClr>
              <a:bgClr>
                <a:schemeClr val="bg1"/>
              </a:bgClr>
            </a:pattFill>
            <a:ln>
              <a:solidFill>
                <a:srgbClr val="2ABBFE"/>
              </a:solidFill>
            </a:ln>
            <a:effectLst/>
          </c:spPr>
          <c:invertIfNegative val="0"/>
          <c:cat>
            <c:strRef>
              <c:f>'Arvonlisäys ja työlliset'!$A$7:$A$37</c:f>
              <c:strCache>
                <c:ptCount val="31"/>
                <c:pt idx="0">
                  <c:v>Paperiteollisuus ja painaminen (17–18)</c:v>
                </c:pt>
                <c:pt idx="1">
                  <c:v>Tekstiiliteollisuus (13–15)</c:v>
                </c:pt>
                <c:pt idx="2">
                  <c:v>Maatalous ja metsästys (01)</c:v>
                </c:pt>
                <c:pt idx="3">
                  <c:v>Puuteollisuus (16)</c:v>
                </c:pt>
                <c:pt idx="4">
                  <c:v>Kulkuneuvojen valmistus (29–30)</c:v>
                </c:pt>
                <c:pt idx="5">
                  <c:v>Huonekalujen ym. valmistus, koneiden ja laitteiden huolto ja asennus (31–33)</c:v>
                </c:pt>
                <c:pt idx="6">
                  <c:v>Rakennusaineteollisuus (23)</c:v>
                </c:pt>
                <c:pt idx="7">
                  <c:v>Kaivostoiminta ja louhinta (05–09)</c:v>
                </c:pt>
                <c:pt idx="8">
                  <c:v>Informaatio ja viestintä (58–63)</c:v>
                </c:pt>
                <c:pt idx="9">
                  <c:v>Metallien jalostus ja metallituot. valm. (pl. koneet ja laitteet) (24–25)</c:v>
                </c:pt>
                <c:pt idx="10">
                  <c:v>Rahoitus- ja vakuutustoiminta (64–66)</c:v>
                </c:pt>
                <c:pt idx="11">
                  <c:v>Julkinen hallinto ja maanpuolustus, pakollinen sosiaalivakuutus (84)</c:v>
                </c:pt>
                <c:pt idx="12">
                  <c:v>Kuljetus ja varastointi (49–53)</c:v>
                </c:pt>
                <c:pt idx="13">
                  <c:v>Tukku- ja vähittäiskauppa, moottoriajoneuvojen korjaus (45–47)</c:v>
                </c:pt>
                <c:pt idx="14">
                  <c:v>Majoitus- ja ravitsemistoiminta (55–56)</c:v>
                </c:pt>
                <c:pt idx="15">
                  <c:v>Koulutus (85)</c:v>
                </c:pt>
                <c:pt idx="16">
                  <c:v>Elintarviketeollisuus ym. (10–12)</c:v>
                </c:pt>
                <c:pt idx="17">
                  <c:v>Kemianteollisuus (19–22)</c:v>
                </c:pt>
                <c:pt idx="18">
                  <c:v>TOIMIALAT YHTEENSÄ</c:v>
                </c:pt>
                <c:pt idx="19">
                  <c:v>Metsätalous ja kalatalous (02–03)</c:v>
                </c:pt>
                <c:pt idx="20">
                  <c:v>Muu kiinteistötoiminta (681, 68209, 683)</c:v>
                </c:pt>
                <c:pt idx="21">
                  <c:v>Energia-, vesi- ja jätehuolto (35–39)</c:v>
                </c:pt>
                <c:pt idx="22">
                  <c:v>Taiteet, viihteet, virkistys ja muu palvelutoiminta (90–96)</c:v>
                </c:pt>
                <c:pt idx="23">
                  <c:v>Asuntojen vuokraus ja hallinta (68201, 68202)</c:v>
                </c:pt>
                <c:pt idx="24">
                  <c:v>Terveys- ja sosiaalipalvelut (86–88)</c:v>
                </c:pt>
                <c:pt idx="25">
                  <c:v>Rakentaminen (41–43)</c:v>
                </c:pt>
                <c:pt idx="26">
                  <c:v>Muiden koneiden ja laitteiden valmistus (28)</c:v>
                </c:pt>
                <c:pt idx="27">
                  <c:v>Ammatillinen, tieteellinen ja tekninen toiminta (69–75)</c:v>
                </c:pt>
                <c:pt idx="28">
                  <c:v>Kotitalouspalvelut (97–98)</c:v>
                </c:pt>
                <c:pt idx="29">
                  <c:v>Hallinto- ja tukipalvelutoiminta (77–82)</c:v>
                </c:pt>
                <c:pt idx="30">
                  <c:v>Sähkö- ja elektroniikkateollisuus (26–27)</c:v>
                </c:pt>
              </c:strCache>
            </c:strRef>
          </c:cat>
          <c:val>
            <c:numRef>
              <c:f>'Arvonlisäys ja työlliset'!$D$7:$D$37</c:f>
              <c:numCache>
                <c:formatCode>#\ ##0.0</c:formatCode>
                <c:ptCount val="31"/>
                <c:pt idx="0">
                  <c:v>-70.418747598924313</c:v>
                </c:pt>
                <c:pt idx="1">
                  <c:v>-42.745098039215691</c:v>
                </c:pt>
                <c:pt idx="2">
                  <c:v>7.042253521126761</c:v>
                </c:pt>
                <c:pt idx="3">
                  <c:v>90.444654683065281</c:v>
                </c:pt>
                <c:pt idx="4">
                  <c:v>-46.987951807228917</c:v>
                </c:pt>
                <c:pt idx="5">
                  <c:v>-23.497267759562838</c:v>
                </c:pt>
                <c:pt idx="6">
                  <c:v>-12.53644314868804</c:v>
                </c:pt>
                <c:pt idx="7">
                  <c:v>26.315789473684209</c:v>
                </c:pt>
                <c:pt idx="8">
                  <c:v>19.094488188976374</c:v>
                </c:pt>
                <c:pt idx="9">
                  <c:v>-3.8243626062322789</c:v>
                </c:pt>
                <c:pt idx="10">
                  <c:v>89.200680272108855</c:v>
                </c:pt>
                <c:pt idx="11">
                  <c:v>57.931034482758626</c:v>
                </c:pt>
                <c:pt idx="12">
                  <c:v>51.419878296146059</c:v>
                </c:pt>
                <c:pt idx="13">
                  <c:v>74.288282888822309</c:v>
                </c:pt>
                <c:pt idx="14">
                  <c:v>114.66942148760333</c:v>
                </c:pt>
                <c:pt idx="15">
                  <c:v>66.320026836631996</c:v>
                </c:pt>
                <c:pt idx="16">
                  <c:v>72.865497076023402</c:v>
                </c:pt>
                <c:pt idx="17">
                  <c:v>157.09134615384613</c:v>
                </c:pt>
                <c:pt idx="18">
                  <c:v>85.888466470204463</c:v>
                </c:pt>
                <c:pt idx="19">
                  <c:v>89.945078158005927</c:v>
                </c:pt>
                <c:pt idx="20">
                  <c:v>295.45454545454544</c:v>
                </c:pt>
                <c:pt idx="21">
                  <c:v>220.97902097902096</c:v>
                </c:pt>
                <c:pt idx="22">
                  <c:v>64.615384615384613</c:v>
                </c:pt>
                <c:pt idx="23">
                  <c:v>118.86322463768116</c:v>
                </c:pt>
                <c:pt idx="24">
                  <c:v>119.77469322067992</c:v>
                </c:pt>
                <c:pt idx="25">
                  <c:v>136.58094893154654</c:v>
                </c:pt>
                <c:pt idx="26">
                  <c:v>176.93006357856493</c:v>
                </c:pt>
                <c:pt idx="27">
                  <c:v>339.83315954118871</c:v>
                </c:pt>
                <c:pt idx="28">
                  <c:v>600</c:v>
                </c:pt>
                <c:pt idx="29">
                  <c:v>274.62277091906719</c:v>
                </c:pt>
                <c:pt idx="30">
                  <c:v>334.89583333333337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7-474A-BBE2-425EB183A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39129392"/>
        <c:axId val="839129720"/>
      </c:barChart>
      <c:catAx>
        <c:axId val="839129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39129720"/>
        <c:crosses val="autoZero"/>
        <c:auto val="1"/>
        <c:lblAlgn val="ctr"/>
        <c:lblOffset val="100"/>
        <c:noMultiLvlLbl val="0"/>
      </c:catAx>
      <c:valAx>
        <c:axId val="839129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39129392"/>
        <c:crosses val="autoZero"/>
        <c:crossBetween val="between"/>
        <c:minorUnit val="50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60803270518435781"/>
          <c:y val="0.87102411727376539"/>
          <c:w val="0.35205384754652902"/>
          <c:h val="6.3017476521038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20487</xdr:colOff>
      <xdr:row>1</xdr:row>
      <xdr:rowOff>101600</xdr:rowOff>
    </xdr:from>
    <xdr:to>
      <xdr:col>13</xdr:col>
      <xdr:colOff>284013</xdr:colOff>
      <xdr:row>26</xdr:row>
      <xdr:rowOff>152399</xdr:rowOff>
    </xdr:to>
    <xdr:graphicFrame macro="">
      <xdr:nvGraphicFramePr>
        <xdr:cNvPr id="2" name="Kaavio 1" descr="Palkkikaavio esittää maakunnittain bruttoarvonlisäyksen perushintaan (miljoonaa euroa) vuosina 2000 ja 2021. Kaavion tiedot on esitetty viereisessä taulukossa.">
          <a:extLst>
            <a:ext uri="{FF2B5EF4-FFF2-40B4-BE49-F238E27FC236}">
              <a16:creationId xmlns:a16="http://schemas.microsoft.com/office/drawing/2014/main" id="{6A1C2E1A-C203-403A-B720-84FEBDFCA0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</xdr:colOff>
      <xdr:row>28</xdr:row>
      <xdr:rowOff>104775</xdr:rowOff>
    </xdr:from>
    <xdr:to>
      <xdr:col>13</xdr:col>
      <xdr:colOff>318787</xdr:colOff>
      <xdr:row>51</xdr:row>
      <xdr:rowOff>151875</xdr:rowOff>
    </xdr:to>
    <xdr:graphicFrame macro="">
      <xdr:nvGraphicFramePr>
        <xdr:cNvPr id="3" name="Kaavio 2" descr="Palkkikaavio esittää maakunnittain bruttoarvonlisäyksen perushintaan (euroa per asukas) vuonna 2021. Kaavion tiedot on esitetty viereisessä taulukossa.">
          <a:extLst>
            <a:ext uri="{FF2B5EF4-FFF2-40B4-BE49-F238E27FC236}">
              <a16:creationId xmlns:a16="http://schemas.microsoft.com/office/drawing/2014/main" id="{12D56F4B-7B0B-4570-B468-153A3FFC0B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0.95833</cdr:y>
    </cdr:from>
    <cdr:to>
      <cdr:x>1</cdr:x>
      <cdr:y>1</cdr:y>
    </cdr:to>
    <cdr:sp macro="" textlink="Kuviot!$F$4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883078A6-C6BF-4D23-BFD1-773C23ADDB3E}"/>
            </a:ext>
          </a:extLst>
        </cdr:cNvPr>
        <cdr:cNvSpPr txBox="1"/>
      </cdr:nvSpPr>
      <cdr:spPr>
        <a:xfrm xmlns:a="http://schemas.openxmlformats.org/drawingml/2006/main">
          <a:off x="0" y="4819650"/>
          <a:ext cx="5753101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644ED81E-8CF4-4592-85A2-5FB8C9154202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Lähde: Tilastokeskus, aluetilinpito,* v. 2022 ennakkotieto</a:t>
          </a:fld>
          <a:endParaRPr lang="en-US" sz="8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0.95833</cdr:y>
    </cdr:from>
    <cdr:to>
      <cdr:x>1</cdr:x>
      <cdr:y>1</cdr:y>
    </cdr:to>
    <cdr:sp macro="" textlink="Kuviot!$F$4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44C91865-ABFF-46CF-ACCB-DAEB196D5AE9}"/>
            </a:ext>
          </a:extLst>
        </cdr:cNvPr>
        <cdr:cNvSpPr txBox="1"/>
      </cdr:nvSpPr>
      <cdr:spPr>
        <a:xfrm xmlns:a="http://schemas.openxmlformats.org/drawingml/2006/main">
          <a:off x="0" y="4393152"/>
          <a:ext cx="6009975" cy="191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0921962-BA87-4567-93E3-0592848740CA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Lähde: Tilastokeskus, aluetilinpito,* v. 2022 ennakkotieto</a:t>
          </a:fld>
          <a:endParaRPr lang="fi-FI" sz="8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</xdr:colOff>
      <xdr:row>3</xdr:row>
      <xdr:rowOff>9524</xdr:rowOff>
    </xdr:from>
    <xdr:to>
      <xdr:col>10</xdr:col>
      <xdr:colOff>409575</xdr:colOff>
      <xdr:row>31</xdr:row>
      <xdr:rowOff>0</xdr:rowOff>
    </xdr:to>
    <xdr:graphicFrame macro="">
      <xdr:nvGraphicFramePr>
        <xdr:cNvPr id="2" name="Kaavio 1" descr="Palkkikaavio esittää Pohjois-Savon arvonlisäyksen (brutto, perushintaan, koko kansantalous) jakautuminen toimialoittain (%) v. 2020">
          <a:extLst>
            <a:ext uri="{FF2B5EF4-FFF2-40B4-BE49-F238E27FC236}">
              <a16:creationId xmlns:a16="http://schemas.microsoft.com/office/drawing/2014/main" id="{A864C497-1649-4D97-9B95-6D9361D9BB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0.9699</cdr:y>
    </cdr:from>
    <cdr:to>
      <cdr:x>0.73524</cdr:x>
      <cdr:y>1</cdr:y>
    </cdr:to>
    <cdr:sp macro="" textlink="'Psavo toimialat'!$A$2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8659BE9B-A482-44C4-8873-EAB54FE57D57}"/>
            </a:ext>
          </a:extLst>
        </cdr:cNvPr>
        <cdr:cNvSpPr txBox="1"/>
      </cdr:nvSpPr>
      <cdr:spPr>
        <a:xfrm xmlns:a="http://schemas.openxmlformats.org/drawingml/2006/main">
          <a:off x="0" y="6457538"/>
          <a:ext cx="5753101" cy="200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96E84EA-DEED-4CC2-96B6-0B627D5CE0E5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Lähde: Tilastokeskus, aluetilinpito</a:t>
          </a:fld>
          <a:endParaRPr lang="fi-FI" sz="8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126999</xdr:colOff>
      <xdr:row>1</xdr:row>
      <xdr:rowOff>50799</xdr:rowOff>
    </xdr:from>
    <xdr:to>
      <xdr:col>18</xdr:col>
      <xdr:colOff>361950</xdr:colOff>
      <xdr:row>37</xdr:row>
      <xdr:rowOff>6350</xdr:rowOff>
    </xdr:to>
    <xdr:graphicFrame macro="">
      <xdr:nvGraphicFramePr>
        <xdr:cNvPr id="2" name="Kaavio 1" descr="Palkkikaavio esittää toimialoittain arvonlisäyksen ja työllisten muutoksen prosentteina Pohjois-Savossa vuosina 2000–2020. Kaavion tiedot on esitetty samalla välilehdellä taulukon muodossa.">
          <a:extLst>
            <a:ext uri="{FF2B5EF4-FFF2-40B4-BE49-F238E27FC236}">
              <a16:creationId xmlns:a16="http://schemas.microsoft.com/office/drawing/2014/main" id="{6B849C54-12A2-495B-8CE1-D1A4E56B2D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0.00137</cdr:x>
      <cdr:y>0.96946</cdr:y>
    </cdr:from>
    <cdr:to>
      <cdr:x>0.26167</cdr:x>
      <cdr:y>0.99924</cdr:y>
    </cdr:to>
    <cdr:sp macro="" textlink="'Arvonlisäys ja työlliset'!$A$2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8DA4F39F-5A01-4661-A23E-5961C6888F4B}"/>
            </a:ext>
          </a:extLst>
        </cdr:cNvPr>
        <cdr:cNvSpPr txBox="1"/>
      </cdr:nvSpPr>
      <cdr:spPr>
        <a:xfrm xmlns:a="http://schemas.openxmlformats.org/drawingml/2006/main">
          <a:off x="9525" y="8082905"/>
          <a:ext cx="1806576" cy="2482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5B8ED5E0-6FB3-4415-B8D9-C64CA85B41B5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Lähde: Tilastokeskus, aluetilinpito</a:t>
          </a:fld>
          <a:endParaRPr lang="fi-FI" sz="8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8</xdr:col>
      <xdr:colOff>95250</xdr:colOff>
      <xdr:row>6</xdr:row>
      <xdr:rowOff>38101</xdr:rowOff>
    </xdr:to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29A30850-971D-446D-8836-F436FF59470F}"/>
            </a:ext>
          </a:extLst>
        </xdr:cNvPr>
        <xdr:cNvSpPr txBox="1"/>
      </xdr:nvSpPr>
      <xdr:spPr>
        <a:xfrm>
          <a:off x="0" y="1"/>
          <a:ext cx="4972050" cy="11811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08000"/>
            </a:lnSpc>
          </a:pPr>
          <a:r>
            <a:rPr lang="fi-FI" sz="1100" b="1"/>
            <a:t>Arvonlisäys (brutto) </a:t>
          </a:r>
          <a:r>
            <a:rPr lang="fi-FI" sz="1100"/>
            <a:t>tarkoittaa tuotantoon osallistuvan yksikön synnyttämää arvoa. Se lasketaan</a:t>
          </a:r>
          <a:r>
            <a:rPr lang="fi-FI" sz="1100" baseline="0"/>
            <a:t> markkinatuotannossa vähentämällä yksikön tuotoksesta tuotannossa käytetyt välituotteet (tavarat ja palvelut) ja markkinattomassa tuotannossa laskemalla yhteen palkansaajakorvaukset, kiinteän pääoman kuluminen ja mahdolliset tuotannon ja tuonnin verot.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313CDC-431D-4EDD-ADBB-0A1765449A2E}" name="Taulukko1" displayName="Taulukko1" ref="A4:C24" totalsRowShown="0" headerRowDxfId="22" headerRowBorderDxfId="20" tableBorderDxfId="21">
  <autoFilter ref="A4:C24" xr:uid="{FA313CDC-431D-4EDD-ADBB-0A1765449A2E}">
    <filterColumn colId="0" hiddenButton="1"/>
    <filterColumn colId="1" hiddenButton="1"/>
    <filterColumn colId="2" hiddenButton="1"/>
  </autoFilter>
  <sortState xmlns:xlrd2="http://schemas.microsoft.com/office/spreadsheetml/2017/richdata2" ref="A5:C24">
    <sortCondition ref="C5:C24"/>
  </sortState>
  <tableColumns count="3">
    <tableColumn id="1" xr3:uid="{4804FD28-D172-4646-BAA5-FB3ACB727D9B}" name="Maakunta" dataDxfId="19"/>
    <tableColumn id="2" xr3:uid="{DE13AEA4-E3C8-4C5C-8FC2-D6381A2C93B6}" name="2000" dataDxfId="18"/>
    <tableColumn id="3" xr3:uid="{735B5837-22B7-4E8B-9A31-85DFD41148C2}" name="2022*" dataDxfId="17"/>
  </tableColumns>
  <tableStyleInfo showFirstColumn="0" showLastColumn="0" showRowStripes="0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6FBD774-2319-464E-9945-E840FC1074E0}" name="Taulukko11" displayName="Taulukko11" ref="A4:V35" totalsRowShown="0" headerRowDxfId="175" dataDxfId="173" headerRowBorderDxfId="174" tableBorderDxfId="172" headerRowCellStyle="Normaali 2">
  <autoFilter ref="A4:V35" xr:uid="{86FBD774-2319-464E-9945-E840FC1074E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xr3:uid="{6A006150-ADAA-4A30-B0C7-68F4D1509C31}" name="Toimiala" dataDxfId="171"/>
    <tableColumn id="2" xr3:uid="{B5419B53-D5BC-422D-B924-481DC794A24D}" name="2000–_x000a_2001" dataDxfId="170">
      <calculatedColumnFormula>(('Psavo toimialat 2'!C5-'Psavo toimialat 2'!B5)/'Psavo toimialat 2'!B5)*100</calculatedColumnFormula>
    </tableColumn>
    <tableColumn id="3" xr3:uid="{B4B4F2C0-9F1C-4E5C-B003-9D304C195A6B}" name="2001–_x000a_2002" dataDxfId="169">
      <calculatedColumnFormula>(('Psavo toimialat 2'!D5-'Psavo toimialat 2'!C5)/'Psavo toimialat 2'!C5)*100</calculatedColumnFormula>
    </tableColumn>
    <tableColumn id="4" xr3:uid="{0C95D935-80B9-4FDF-9687-73AF435FF24E}" name="2002–_x000a_2003" dataDxfId="168">
      <calculatedColumnFormula>(('Psavo toimialat 2'!E5-'Psavo toimialat 2'!D5)/'Psavo toimialat 2'!D5)*100</calculatedColumnFormula>
    </tableColumn>
    <tableColumn id="5" xr3:uid="{919A60B6-4EA0-40D8-B3C8-AF1797D5E29C}" name="2003–_x000a_2004" dataDxfId="167">
      <calculatedColumnFormula>(('Psavo toimialat 2'!F5-'Psavo toimialat 2'!E5)/'Psavo toimialat 2'!E5)*100</calculatedColumnFormula>
    </tableColumn>
    <tableColumn id="6" xr3:uid="{0F549325-6BF5-4FFA-8DE3-106E147F96CB}" name="2004–_x000a_2005" dataDxfId="166">
      <calculatedColumnFormula>(('Psavo toimialat 2'!G5-'Psavo toimialat 2'!F5)/'Psavo toimialat 2'!F5)*100</calculatedColumnFormula>
    </tableColumn>
    <tableColumn id="7" xr3:uid="{4DCDF110-021C-4CEA-B982-68562BE8B148}" name="2005–_x000a_2006" dataDxfId="165">
      <calculatedColumnFormula>(('Psavo toimialat 2'!H5-'Psavo toimialat 2'!G5)/'Psavo toimialat 2'!G5)*100</calculatedColumnFormula>
    </tableColumn>
    <tableColumn id="8" xr3:uid="{6100AC1A-7243-4185-A9CB-0BA1F1B0851B}" name="2006–_x000a_2007" dataDxfId="164">
      <calculatedColumnFormula>(('Psavo toimialat 2'!I5-'Psavo toimialat 2'!H5)/'Psavo toimialat 2'!H5)*100</calculatedColumnFormula>
    </tableColumn>
    <tableColumn id="9" xr3:uid="{29B7A968-1279-46F8-9046-16C8B83EBC41}" name="2007–_x000a_2008" dataDxfId="163">
      <calculatedColumnFormula>(('Psavo toimialat 2'!J5-'Psavo toimialat 2'!I5)/'Psavo toimialat 2'!I5)*100</calculatedColumnFormula>
    </tableColumn>
    <tableColumn id="10" xr3:uid="{E502B638-C4B4-4D66-A04C-D2F892758454}" name="2008–_x000a_2009" dataDxfId="162">
      <calculatedColumnFormula>(('Psavo toimialat 2'!K5-'Psavo toimialat 2'!J5)/'Psavo toimialat 2'!J5)*100</calculatedColumnFormula>
    </tableColumn>
    <tableColumn id="11" xr3:uid="{0D0D64D1-04D5-4253-BCBB-25F261F7F070}" name="2009–_x000a_2010" dataDxfId="161">
      <calculatedColumnFormula>(('Psavo toimialat 2'!L5-'Psavo toimialat 2'!K5)/'Psavo toimialat 2'!K5)*100</calculatedColumnFormula>
    </tableColumn>
    <tableColumn id="12" xr3:uid="{9847B792-9A02-47B2-952A-A4E097ECF8B9}" name="2010–_x000a_2011" dataDxfId="160">
      <calculatedColumnFormula>(('Psavo toimialat 2'!M5-'Psavo toimialat 2'!L5)/'Psavo toimialat 2'!L5)*100</calculatedColumnFormula>
    </tableColumn>
    <tableColumn id="13" xr3:uid="{8019F030-0A33-4EA4-A13B-F5195B79B1FF}" name="2011–_x000a_2012" dataDxfId="159">
      <calculatedColumnFormula>(('Psavo toimialat 2'!N5-'Psavo toimialat 2'!M5)/'Psavo toimialat 2'!M5)*100</calculatedColumnFormula>
    </tableColumn>
    <tableColumn id="14" xr3:uid="{AED6C9A7-2C3D-4254-A49E-2495C04DB3D6}" name="2012–_x000a_2013" dataDxfId="158">
      <calculatedColumnFormula>(('Psavo toimialat 2'!O5-'Psavo toimialat 2'!N5)/'Psavo toimialat 2'!N5)*100</calculatedColumnFormula>
    </tableColumn>
    <tableColumn id="15" xr3:uid="{7C010B8D-FD34-45B4-BF17-289C5B5CE660}" name="2013–_x000a_2014" dataDxfId="157">
      <calculatedColumnFormula>(('Psavo toimialat 2'!P5-'Psavo toimialat 2'!O5)/'Psavo toimialat 2'!O5)*100</calculatedColumnFormula>
    </tableColumn>
    <tableColumn id="16" xr3:uid="{60879D76-71E7-46AD-9987-F092D00D27A9}" name="2014–_x000a_2015" dataDxfId="156">
      <calculatedColumnFormula>(('Psavo toimialat 2'!Q5-'Psavo toimialat 2'!P5)/'Psavo toimialat 2'!P5)*100</calculatedColumnFormula>
    </tableColumn>
    <tableColumn id="17" xr3:uid="{8B78309B-3A76-431F-9381-3D4C4C7ABBFC}" name="2015–_x000a_2016" dataDxfId="155">
      <calculatedColumnFormula>(('Psavo toimialat 2'!R5-'Psavo toimialat 2'!Q5)/'Psavo toimialat 2'!Q5)*100</calculatedColumnFormula>
    </tableColumn>
    <tableColumn id="18" xr3:uid="{66B6DF8F-2F35-48EF-86E2-BB83C08C4726}" name="2016–_x000a_2017" dataDxfId="154">
      <calculatedColumnFormula>(('Psavo toimialat 2'!S5-'Psavo toimialat 2'!R5)/'Psavo toimialat 2'!R5)*100</calculatedColumnFormula>
    </tableColumn>
    <tableColumn id="19" xr3:uid="{0A42B118-7894-472A-A78F-1C641A2D2182}" name="2017–_x000a_2018" dataDxfId="153">
      <calculatedColumnFormula>(('Psavo toimialat 2'!T5-'Psavo toimialat 2'!S5)/'Psavo toimialat 2'!S5)*100</calculatedColumnFormula>
    </tableColumn>
    <tableColumn id="20" xr3:uid="{28CF63D3-9894-49B6-95F2-EC20EA9A7741}" name="2018–_x000a_2019" dataDxfId="152">
      <calculatedColumnFormula>(('Psavo toimialat 2'!U5-'Psavo toimialat 2'!T5)/'Psavo toimialat 2'!T5)*100</calculatedColumnFormula>
    </tableColumn>
    <tableColumn id="21" xr3:uid="{E2B741F6-70B2-4E42-89AB-1D9BBEC8420D}" name="2019–_x000a_2020" dataDxfId="16">
      <calculatedColumnFormula>(('Psavo toimialat 2'!V5-'Psavo toimialat 2'!U5)/'Psavo toimialat 2'!U5)*100</calculatedColumnFormula>
    </tableColumn>
    <tableColumn id="22" xr3:uid="{00E6BA80-23F6-482B-9781-BD2BD1EBC6D4}" name="2020–_x000a_2021" dataDxfId="15">
      <calculatedColumnFormula>(('Psavo toimialat 2'!W5-'Psavo toimialat 2'!V5)/'Psavo toimialat 2'!V5)*100</calculatedColumnFormula>
    </tableColumn>
  </tableColumns>
  <tableStyleInfo showFirstColumn="0" showLastColumn="0" showRowStripes="0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4F77E1DE-C2B6-43EC-938E-1D2BE0915350}" name="Taulukko14" displayName="Taulukko14" ref="A5:W36" totalsRowShown="0" headerRowDxfId="151" dataDxfId="149" headerRowBorderDxfId="150" tableBorderDxfId="148">
  <autoFilter ref="A5:W36" xr:uid="{4F77E1DE-C2B6-43EC-938E-1D2BE091535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E8DC99C3-C1F3-4595-B142-784242274948}" name="Toimialat" dataDxfId="147"/>
    <tableColumn id="2" xr3:uid="{332F2D4E-222D-44E8-8780-AFAD05DB213B}" name="2000" dataDxfId="146"/>
    <tableColumn id="3" xr3:uid="{CE3CCB60-FC69-4EC1-9748-106B9B961FA5}" name="2001" dataDxfId="145"/>
    <tableColumn id="4" xr3:uid="{F1E60572-CB56-4893-BC8B-4AC060F34BE4}" name="2002" dataDxfId="144"/>
    <tableColumn id="5" xr3:uid="{4DC1082A-0259-42E1-A25D-F19AE19D1827}" name="2003" dataDxfId="143"/>
    <tableColumn id="6" xr3:uid="{D3C5BCBA-DE26-47C7-A0E9-18C2F2671C75}" name="2004" dataDxfId="142"/>
    <tableColumn id="7" xr3:uid="{82A0594A-706C-4E33-82D5-141DC690CC4C}" name="2005" dataDxfId="141"/>
    <tableColumn id="8" xr3:uid="{A49314B4-05E2-48DA-964D-6605855F7329}" name="2006" dataDxfId="140"/>
    <tableColumn id="9" xr3:uid="{2FAF285C-E5F8-4FCF-AB08-7B9D3F8EB276}" name="2007" dataDxfId="139"/>
    <tableColumn id="10" xr3:uid="{2650AAC6-F730-4BA3-A1D1-36B201D876D0}" name="2008" dataDxfId="138"/>
    <tableColumn id="11" xr3:uid="{4D1A28BC-AD82-458F-A143-BD348B691030}" name="2009" dataDxfId="137"/>
    <tableColumn id="12" xr3:uid="{8C16C990-9B8F-4D16-9B4D-536DA07D4E0D}" name="2010" dataDxfId="136"/>
    <tableColumn id="13" xr3:uid="{EE2A18A1-71E8-4E48-BFE1-61F46D640859}" name="2011" dataDxfId="135"/>
    <tableColumn id="14" xr3:uid="{DC006FFE-5B80-4F8F-8522-7DD3812B7BC6}" name="2012" dataDxfId="134"/>
    <tableColumn id="15" xr3:uid="{57B42224-AE12-43E2-89A7-9DB49CB896D4}" name="2013" dataDxfId="133"/>
    <tableColumn id="16" xr3:uid="{707D0944-D5C3-45E8-81B2-F87C8192A0AA}" name="2014" dataDxfId="132"/>
    <tableColumn id="17" xr3:uid="{0E3F975B-72BD-4614-B38C-1F3452B349B1}" name="2015" dataDxfId="131"/>
    <tableColumn id="18" xr3:uid="{A96B16DD-1F2C-44D8-9A1A-7D8FAC77FC01}" name="2016" dataDxfId="130"/>
    <tableColumn id="19" xr3:uid="{7D0D8BCD-5B4C-4750-A89C-9ADC352B8380}" name="2017" dataDxfId="129"/>
    <tableColumn id="20" xr3:uid="{6A68D583-0C79-41F2-8B49-F2B75DB7CDCD}" name="2018" dataDxfId="128"/>
    <tableColumn id="21" xr3:uid="{46A29255-374F-4D7B-A1D5-D658C8A3AE74}" name="2019" dataDxfId="127"/>
    <tableColumn id="22" xr3:uid="{D99EE9B3-E8F8-4D2C-BD30-9225B35A798C}" name="2020" dataDxfId="126"/>
    <tableColumn id="23" xr3:uid="{41177E22-7CA4-4A88-942D-A80D91B5E123}" name="2021" dataDxfId="14"/>
  </tableColumns>
  <tableStyleInfo showFirstColumn="0" showLastColumn="0" showRowStripes="0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8DCAF55-6017-4535-8BE4-ADE893A828F2}" name="Taulukko15" displayName="Taulukko15" ref="A40:W71" totalsRowShown="0" headerRowDxfId="125" dataDxfId="124" tableBorderDxfId="123">
  <autoFilter ref="A40:W71" xr:uid="{A8DCAF55-6017-4535-8BE4-ADE893A828F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2F47DACE-4E84-4087-A096-D46788D71AD9}" name="Toimiala" dataDxfId="122"/>
    <tableColumn id="2" xr3:uid="{715B94F8-BBC0-4D76-B2E4-A176BE4E7D1A}" name="2000" dataDxfId="121"/>
    <tableColumn id="3" xr3:uid="{19E3E89A-06B6-4A83-B8EE-AE19F0890A4E}" name="2001" dataDxfId="120"/>
    <tableColumn id="4" xr3:uid="{06B4233A-8100-4254-8CB8-0CCC8EB1DEB9}" name="2002" dataDxfId="119"/>
    <tableColumn id="5" xr3:uid="{EAA4C654-2AFA-49DB-9730-36AD397D44CE}" name="2003" dataDxfId="118"/>
    <tableColumn id="6" xr3:uid="{60649AE6-EE21-4817-811F-68CD68A41831}" name="2004" dataDxfId="117"/>
    <tableColumn id="7" xr3:uid="{3BFB3808-FF4C-492B-A0BF-ACD602403B20}" name="2005" dataDxfId="116"/>
    <tableColumn id="8" xr3:uid="{CF5774E8-428A-44A1-B911-D2B43FCC9646}" name="2006" dataDxfId="115"/>
    <tableColumn id="9" xr3:uid="{25135A90-D120-4ACE-8E93-9F1F73F087F1}" name="2007" dataDxfId="114"/>
    <tableColumn id="10" xr3:uid="{8FAB170E-C8F0-4973-AA12-0FDE7B8687B5}" name="2008" dataDxfId="113"/>
    <tableColumn id="11" xr3:uid="{7B484B99-7E56-484C-BB76-C65FF42EBA4A}" name="2009" dataDxfId="112"/>
    <tableColumn id="12" xr3:uid="{2D60ACB7-6723-4BB6-BD0E-F69CE6C851A7}" name="2010" dataDxfId="111"/>
    <tableColumn id="13" xr3:uid="{FAC8EFBB-A275-41DD-B95E-68D854B6B802}" name="2011" dataDxfId="110"/>
    <tableColumn id="14" xr3:uid="{D1E2AE54-9AD9-48D3-B794-A4633AFF609B}" name="2012" dataDxfId="109"/>
    <tableColumn id="15" xr3:uid="{192B6DDC-68AA-47C2-9FE4-6E20146D8AD0}" name="2013" dataDxfId="108"/>
    <tableColumn id="16" xr3:uid="{3CE3A286-8C12-4A0B-8E4E-921BD0B61DA3}" name="2014" dataDxfId="107"/>
    <tableColumn id="17" xr3:uid="{E4D1F850-A0A2-416A-A105-410F5CBFD33F}" name="2015" dataDxfId="106"/>
    <tableColumn id="18" xr3:uid="{C91378AE-0E19-4B23-8E56-4E179700A193}" name="2016" dataDxfId="105"/>
    <tableColumn id="19" xr3:uid="{F3A2DEC9-0176-4CD3-A174-D63EA9A89B60}" name="2017" dataDxfId="104"/>
    <tableColumn id="20" xr3:uid="{A0EEAD41-D8AA-480F-A48F-B215873A1B5C}" name="2018" dataDxfId="103"/>
    <tableColumn id="21" xr3:uid="{59F0BAA5-D5F7-466F-932B-FB0A7754C226}" name="2019" dataDxfId="102"/>
    <tableColumn id="22" xr3:uid="{92313BAC-E20E-423A-9310-BFA401738E96}" name="2020" dataDxfId="101"/>
    <tableColumn id="23" xr3:uid="{0281ABB9-B789-436F-9289-DF29435E6864}" name="2021" dataDxfId="13"/>
  </tableColumns>
  <tableStyleInfo showFirstColumn="0" showLastColumn="0" showRowStripes="0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81DC7635-F7D8-44C7-8270-40621D977B57}" name="Taulukko16" displayName="Taulukko16" ref="A74:W105" totalsRowShown="0" headerRowDxfId="100" dataDxfId="98" headerRowBorderDxfId="99" tableBorderDxfId="97">
  <autoFilter ref="A74:W105" xr:uid="{81DC7635-F7D8-44C7-8270-40621D977B5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4A4985DC-133F-4497-B38E-702FC8BC14AD}" name="Toimiala" dataDxfId="96"/>
    <tableColumn id="2" xr3:uid="{A93C513F-12BD-47E0-AE3B-454A7D874E7E}" name="2000" dataDxfId="95"/>
    <tableColumn id="3" xr3:uid="{56147572-4F2D-493A-A643-94B6216FCD56}" name="2001" dataDxfId="94"/>
    <tableColumn id="4" xr3:uid="{4BF64A7F-FF3E-45E0-92E9-B95E44E685FF}" name="2002" dataDxfId="93"/>
    <tableColumn id="5" xr3:uid="{507A8B0A-B80A-4B06-B3B6-7B9364097968}" name="2003" dataDxfId="92"/>
    <tableColumn id="6" xr3:uid="{E7B69772-626F-485A-94BD-DFA449B14176}" name="2004" dataDxfId="91"/>
    <tableColumn id="7" xr3:uid="{ACB83262-EE25-4A68-9E15-A78BE0F26D98}" name="2005" dataDxfId="90"/>
    <tableColumn id="8" xr3:uid="{01BF3499-4BAA-4E9F-85C9-D4D72EDFA511}" name="2006" dataDxfId="89"/>
    <tableColumn id="9" xr3:uid="{5BF26C77-55B9-4DB9-A576-DE1DA681723A}" name="2007" dataDxfId="88"/>
    <tableColumn id="10" xr3:uid="{BFC6DCFE-2E86-4BFC-AF31-BF0C87187509}" name="2008" dataDxfId="87"/>
    <tableColumn id="11" xr3:uid="{0F92E1C7-EDAB-41C6-8BC1-8FD61D6D7FC1}" name="2009" dataDxfId="86"/>
    <tableColumn id="12" xr3:uid="{79AE899D-3114-47FB-BBC1-29911F19CD6B}" name="2010" dataDxfId="85"/>
    <tableColumn id="13" xr3:uid="{73ECAFC7-9A87-4497-80BB-DA01851B5EAC}" name="2011" dataDxfId="84"/>
    <tableColumn id="14" xr3:uid="{9CBC9092-99E7-4056-BDF7-8039D9F17F09}" name="2012" dataDxfId="83"/>
    <tableColumn id="15" xr3:uid="{AE8D44B8-671C-4718-B164-75960A7E90BC}" name="2013" dataDxfId="82"/>
    <tableColumn id="16" xr3:uid="{03C741A4-E6C0-4391-982C-D04559BE7FCF}" name="2014" dataDxfId="81"/>
    <tableColumn id="17" xr3:uid="{F27DF605-89AA-4D6D-877F-55CA3BEE4309}" name="2015" dataDxfId="80"/>
    <tableColumn id="18" xr3:uid="{90C57A7A-7E9E-4313-812C-A078A576AA25}" name="2016" dataDxfId="79"/>
    <tableColumn id="19" xr3:uid="{3059F69E-0E20-48F3-A8CB-0E44B7E9755B}" name="2017" dataDxfId="78"/>
    <tableColumn id="20" xr3:uid="{9A35AC60-2B8F-46A9-8C4F-7950714947D8}" name="2018" dataDxfId="77"/>
    <tableColumn id="21" xr3:uid="{30625C8F-2B49-4847-B690-9F565C06B466}" name="2019" dataDxfId="76"/>
    <tableColumn id="22" xr3:uid="{39D06505-5749-4A81-9D49-31711B78E4B2}" name="2020" dataDxfId="75"/>
    <tableColumn id="23" xr3:uid="{BE6FEA45-334B-49A6-A6E4-45A646724A96}" name="2021" dataDxfId="12"/>
  </tableColumns>
  <tableStyleInfo showFirstColumn="0" showLastColumn="0" showRowStripes="0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4BB84C8A-513C-4DAE-9C63-5095B3718368}" name="Taulukko17" displayName="Taulukko17" ref="A109:W140" totalsRowShown="0" headerRowDxfId="74" dataDxfId="72" headerRowBorderDxfId="73" tableBorderDxfId="71">
  <autoFilter ref="A109:W140" xr:uid="{4BB84C8A-513C-4DAE-9C63-5095B371836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EACD7E94-6B54-4BD3-AA34-FA84294F98EC}" name="Toimiala" dataDxfId="70"/>
    <tableColumn id="2" xr3:uid="{0B300B19-5B70-487E-B923-511BDE03A443}" name="2000" dataDxfId="69"/>
    <tableColumn id="3" xr3:uid="{CF9E562D-83D8-4FDB-B7F1-492553EA0F4F}" name="2001" dataDxfId="68"/>
    <tableColumn id="4" xr3:uid="{B95B9F2B-C61A-4A3B-AA7F-ACBFE9460C97}" name="2002" dataDxfId="67"/>
    <tableColumn id="5" xr3:uid="{634EBC18-CC07-4F06-90A1-614E60A85139}" name="2003" dataDxfId="66"/>
    <tableColumn id="6" xr3:uid="{61C9DF8E-F042-4934-BD66-665A58B344C9}" name="2004" dataDxfId="65"/>
    <tableColumn id="7" xr3:uid="{5F8C60D6-DBD1-447C-B590-2BED9307F2E7}" name="2005" dataDxfId="64"/>
    <tableColumn id="8" xr3:uid="{B4528257-DE61-4DBC-9391-4CD0BC102F15}" name="2006" dataDxfId="63"/>
    <tableColumn id="9" xr3:uid="{A7F9D026-2E07-4A78-BB2F-FA2F7CAF53DE}" name="2007" dataDxfId="62"/>
    <tableColumn id="10" xr3:uid="{A24C9A2C-C365-46CB-AF95-25FE7430ACC9}" name="2008" dataDxfId="61"/>
    <tableColumn id="11" xr3:uid="{37F4A3D6-FD52-46BD-9ED9-3FFA06EE5416}" name="2009" dataDxfId="60"/>
    <tableColumn id="12" xr3:uid="{4CD635AD-E639-4806-82D1-34FDA8E05AC5}" name="2010" dataDxfId="59"/>
    <tableColumn id="13" xr3:uid="{8944F857-ACE0-404F-9981-452671F6A546}" name="2011" dataDxfId="58"/>
    <tableColumn id="14" xr3:uid="{DE35B412-A25D-4319-9875-755407AAAD73}" name="2012" dataDxfId="57"/>
    <tableColumn id="15" xr3:uid="{BC33BCAA-B2D7-4F97-B17A-D6EF2C9A0A9C}" name="2013" dataDxfId="56"/>
    <tableColumn id="16" xr3:uid="{AF28BDD6-6C1D-4B1A-BDB3-0FFC4D0411E1}" name="2014" dataDxfId="55"/>
    <tableColumn id="17" xr3:uid="{923184CE-B7D5-49AE-ADEF-82BBE16A7149}" name="2015" dataDxfId="54"/>
    <tableColumn id="18" xr3:uid="{A459D79F-8FAF-453A-8805-A5DC6E64FEDD}" name="2016" dataDxfId="53"/>
    <tableColumn id="19" xr3:uid="{7B1E6F80-074D-429A-9BDC-C08137FB0810}" name="2017" dataDxfId="52"/>
    <tableColumn id="20" xr3:uid="{AFC3595A-35CC-44CB-A252-F1FD11672BEB}" name="2018" dataDxfId="51"/>
    <tableColumn id="21" xr3:uid="{D1639E8F-CBAF-4840-9D73-A4D99B901EC2}" name="2019" dataDxfId="50"/>
    <tableColumn id="22" xr3:uid="{385C85A6-7966-4E6B-A76A-D7D7AE3ACDDE}" name="2020" dataDxfId="49"/>
    <tableColumn id="23" xr3:uid="{09535F74-A38C-4F14-98F7-C2056135D19B}" name="2021" dataDxfId="11"/>
  </tableColumns>
  <tableStyleInfo showFirstColumn="0" showLastColumn="0" showRowStripes="0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EF8FDEE0-ACAB-4D74-A60E-F4BF8154C615}" name="Taulukko18" displayName="Taulukko18" ref="A144:W175" totalsRowShown="0" headerRowDxfId="48" dataDxfId="46" headerRowBorderDxfId="47" tableBorderDxfId="45">
  <autoFilter ref="A144:W175" xr:uid="{EF8FDEE0-ACAB-4D74-A60E-F4BF8154C61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E94A59C8-3151-47E7-B413-A3858AF1FFAD}" name="Toimiala" dataDxfId="44"/>
    <tableColumn id="2" xr3:uid="{742AA758-232A-49E6-AB33-350064966356}" name="2000" dataDxfId="43"/>
    <tableColumn id="3" xr3:uid="{0CF44C3D-97D1-42C4-A78C-33DEA7C510D7}" name="2001" dataDxfId="42"/>
    <tableColumn id="4" xr3:uid="{C3F10896-B5F5-4618-9BD8-A5ABE2430FAF}" name="2002" dataDxfId="41"/>
    <tableColumn id="5" xr3:uid="{72484774-C8DF-49DC-A31E-4D4B4075B8C8}" name="2003" dataDxfId="40"/>
    <tableColumn id="6" xr3:uid="{018FC443-ED64-4B66-9744-3CE9D2194FCD}" name="2004" dataDxfId="39"/>
    <tableColumn id="7" xr3:uid="{BD9B34F6-8BE9-4BA6-8823-251A7242AF53}" name="2005" dataDxfId="38"/>
    <tableColumn id="8" xr3:uid="{20CDC350-B2F8-47AD-A9D4-37E49CE71B5A}" name="2006" dataDxfId="37"/>
    <tableColumn id="9" xr3:uid="{37AEAD2E-D66C-4572-8EA4-80463B9C1300}" name="2007" dataDxfId="36"/>
    <tableColumn id="10" xr3:uid="{D437E321-D7F0-4F43-BF69-4C541BB62F6F}" name="2008" dataDxfId="35"/>
    <tableColumn id="11" xr3:uid="{AE3D8E1E-C080-4965-8F5F-2EBD1E17D9CD}" name="2009" dataDxfId="34"/>
    <tableColumn id="12" xr3:uid="{08791951-DB54-4AB4-9084-33AE8C20C558}" name="2010" dataDxfId="33"/>
    <tableColumn id="13" xr3:uid="{E5B892A8-6D03-4E21-81D4-EF5D843D361B}" name="2011" dataDxfId="32"/>
    <tableColumn id="14" xr3:uid="{8022B5B5-AB2B-4756-917D-9F08D3659F81}" name="2012" dataDxfId="31"/>
    <tableColumn id="15" xr3:uid="{71B1A92E-6B97-4996-BD2D-07AF828FB8CA}" name="2013" dataDxfId="30"/>
    <tableColumn id="16" xr3:uid="{35B49B45-BA4B-4DED-8E82-99269FB588D3}" name="2014" dataDxfId="29"/>
    <tableColumn id="17" xr3:uid="{CC77CF74-CE8E-4382-AD15-D7543E9C95A0}" name="2015" dataDxfId="28"/>
    <tableColumn id="18" xr3:uid="{7E8507E8-6E5B-4CDE-B826-04C6150A97B1}" name="2016" dataDxfId="27"/>
    <tableColumn id="19" xr3:uid="{457317BA-BD19-4D92-9949-22A236C68067}" name="2017" dataDxfId="26"/>
    <tableColumn id="20" xr3:uid="{72B6D88A-6944-463F-82DF-FA12BB171657}" name="2018" dataDxfId="25"/>
    <tableColumn id="21" xr3:uid="{8921D74E-B3E7-49D4-970D-C425CC9FB82D}" name="2019" dataDxfId="24"/>
    <tableColumn id="22" xr3:uid="{B2F65E73-91EB-48AD-88F4-23C6160DFF46}" name="2020" dataDxfId="23"/>
    <tableColumn id="23" xr3:uid="{2DCC89FD-D922-4432-88E4-4ED470872EAF}" name="2021" dataDxfId="10"/>
  </tableColumns>
  <tableStyleInfo showFirstColumn="0" showLastColumn="0" showRowStripes="0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3200E35-D8B7-4842-9F35-D4538C36B7E2}" name="Taulukko13" displayName="Taulukko13" ref="A6:G37" totalsRowShown="0" headerRowDxfId="7" headerRowBorderDxfId="8">
  <autoFilter ref="A6:G37" xr:uid="{23200E35-D8B7-4842-9F35-D4538C36B7E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A7:G37">
    <sortCondition ref="G7:G37"/>
  </sortState>
  <tableColumns count="7">
    <tableColumn id="1" xr3:uid="{72604B2D-B67B-422C-AEEC-6BE34BF8A542}" name="Toimiala" dataDxfId="6"/>
    <tableColumn id="2" xr3:uid="{5BE66D8C-382B-4BFD-8C69-3C9C5D0C108F}" name="Arvonlisäys _x000a_(milj. €) _x000a_v. 2000" dataDxfId="5"/>
    <tableColumn id="3" xr3:uid="{43FE3DAA-8B78-477E-B7DD-755276C937B8}" name="Arvonlisäys _x000a_(milj. €) _x000a_v. 2021" dataDxfId="4"/>
    <tableColumn id="4" xr3:uid="{6566F6B9-21BB-46BA-9392-6FB6F05C634E}" name="Arvonlisäyksen muutos (%) 2000–2021" dataDxfId="3">
      <calculatedColumnFormula>((Taulukko13[[#This Row],[Arvonlisäys 
(milj. €) 
v. 2021]]-Taulukko13[[#This Row],[Arvonlisäys 
(milj. €) 
v. 2000]])/Taulukko13[[#This Row],[Arvonlisäys 
(milj. €) 
v. 2000]])*100</calculatedColumnFormula>
    </tableColumn>
    <tableColumn id="5" xr3:uid="{6E4BDB96-2630-48C6-81F2-DD4BED91191E}" name="Työlliset _x000a_2000" dataDxfId="2"/>
    <tableColumn id="6" xr3:uid="{46A8F17D-A912-4BC4-8FE6-74BD91481A3A}" name="Työlliset _x000a_2021" dataDxfId="1"/>
    <tableColumn id="7" xr3:uid="{7C72B3CF-C685-4ACC-B281-5E9D5D223B8C}" name="Työllisten muutos (%) 2000–2021" dataDxfId="0">
      <calculatedColumnFormula>((Taulukko13[[#This Row],[Työlliset 
2021]]-Taulukko13[[#This Row],[Työlliset 
2000]])/Taulukko13[[#This Row],[Työlliset 
2000]])*100</calculatedColumnFormula>
    </tableColumn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32B1574-C775-42CE-A0A4-A83F254DDEA5}" name="Taulukko2" displayName="Taulukko2" ref="A31:B51" totalsRowShown="0" headerRowBorderDxfId="286" tableBorderDxfId="285">
  <autoFilter ref="A31:B51" xr:uid="{532B1574-C775-42CE-A0A4-A83F254DDEA5}">
    <filterColumn colId="0" hiddenButton="1"/>
    <filterColumn colId="1" hiddenButton="1"/>
  </autoFilter>
  <sortState xmlns:xlrd2="http://schemas.microsoft.com/office/spreadsheetml/2017/richdata2" ref="A32:B51">
    <sortCondition ref="B32:B51"/>
  </sortState>
  <tableColumns count="2">
    <tableColumn id="1" xr3:uid="{4C5ACE78-2111-4171-997B-C8A8166F579D}" name="Maakunta" dataDxfId="284"/>
    <tableColumn id="2" xr3:uid="{10E9F91A-5EDC-4A58-B4CF-2424E8B418DC}" name="Bruttoarvonlisäys _x000a_perushintaan _x000a_€/asukas" dataDxfId="283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E231D5E-62A8-4210-8A84-A79B9497244C}" name="Taulukko4" displayName="Taulukko4" ref="A6:F27" totalsRowShown="0" headerRowDxfId="282" headerRowBorderDxfId="281">
  <autoFilter ref="A6:F27" xr:uid="{DE231D5E-62A8-4210-8A84-A79B9497244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9A9A3D19-65CC-445A-BD24-253906D803BD}" name="Maakunta" dataDxfId="280"/>
    <tableColumn id="2" xr3:uid="{ADF131A5-8BCA-4706-8969-186FA93A9650}" name="2020" dataDxfId="279"/>
    <tableColumn id="3" xr3:uid="{8FF23A66-9F49-48E0-8ABB-234AEDBAAE18}" name="2021" dataDxfId="278"/>
    <tableColumn id="4" xr3:uid="{839487A1-7454-4086-8626-38270DD9B72E}" name="2022*" dataDxfId="277"/>
    <tableColumn id="5" xr3:uid="{6DB025EE-BABA-46BE-B329-9262BDC54106}" name="Muutos (%) _x000a_2020–2021" dataDxfId="276">
      <calculatedColumnFormula>((Taulukko4[[#This Row],[2021]]-Taulukko4[[#This Row],[2020]])/Taulukko4[[#This Row],[2020]])*100</calculatedColumnFormula>
    </tableColumn>
    <tableColumn id="6" xr3:uid="{B75634CC-A80B-4A94-8301-D9096803D366}" name="Muutos (%) _x000a_2021–2022" dataDxfId="275">
      <calculatedColumnFormula>((Taulukko4[[#This Row],[2022*]]-Taulukko4[[#This Row],[2021]])/Taulukko4[[#This Row],[2021]])*100</calculatedColumnFormula>
    </tableColumn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8AC98CF-E2CC-454C-9CB3-217F0EC81AF7}" name="Taulukko5" displayName="Taulukko5" ref="H6:M27" totalsRowShown="0" headerRowDxfId="274" headerRowBorderDxfId="273">
  <autoFilter ref="H6:M27" xr:uid="{58AC98CF-E2CC-454C-9CB3-217F0EC81AF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C57AC2ED-9F3B-44EF-BD2B-54F104789D87}" name="Maakunta" dataDxfId="272"/>
    <tableColumn id="2" xr3:uid="{05773546-0E82-4DBE-B270-26B270FBB35A}" name="2020" dataDxfId="271"/>
    <tableColumn id="3" xr3:uid="{4359B02F-F080-4AF6-A594-6FE4B4F56F8D}" name="2021" dataDxfId="270"/>
    <tableColumn id="4" xr3:uid="{92951FFB-D4B7-4FD7-B806-3FAADB884713}" name="2022*" dataDxfId="269"/>
    <tableColumn id="5" xr3:uid="{088D2099-2C5E-43C8-B278-4704DB6AADE3}" name="Muutos (%) _x000a_2020–2021" dataDxfId="268">
      <calculatedColumnFormula>(Taulukko5[[#This Row],[2021]]-Taulukko5[[#This Row],[2020]])/Taulukko5[[#This Row],[2020]]*100</calculatedColumnFormula>
    </tableColumn>
    <tableColumn id="6" xr3:uid="{C7BBE89B-D6BA-492C-9823-07105354E22C}" name="Muutos (%) _x000a_2021–2022" dataDxfId="267">
      <calculatedColumnFormula>((Taulukko5[[#This Row],[2022*]]-Taulukko5[[#This Row],[2021]])/Taulukko5[[#This Row],[2021]])*100</calculatedColumnFormula>
    </tableColumn>
  </tableColumns>
  <tableStyleInfo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8D266C6-C896-4716-B105-1724E20A3BBA}" name="Taulukko6" displayName="Taulukko6" ref="A31:F52" totalsRowShown="0" headerRowDxfId="266" headerRowBorderDxfId="265">
  <autoFilter ref="A31:F52" xr:uid="{B8D266C6-C896-4716-B105-1724E20A3BB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D378A661-B3F3-4D2D-9F03-680A669B7B9A}" name="Maakunta" dataDxfId="264"/>
    <tableColumn id="2" xr3:uid="{E47CEE8C-D929-4AA4-932C-A86E61057ADA}" name="2020" dataDxfId="263"/>
    <tableColumn id="3" xr3:uid="{D9E26319-13A8-419C-B91B-9A34F7BE153F}" name="2021" dataDxfId="262"/>
    <tableColumn id="4" xr3:uid="{B9752BF4-7414-4D27-A855-BF432E341F9D}" name="2022*" dataDxfId="261"/>
    <tableColumn id="5" xr3:uid="{201271E5-4190-4A02-B806-528E2DED9DA5}" name="Muutos (%) _x000a_2020–2021" dataDxfId="260"/>
    <tableColumn id="6" xr3:uid="{1AC4F2E1-8250-4CDA-908B-15366E64FA8D}" name="Muutos (%) _x000a_2021–2022" dataDxfId="259"/>
  </tableColumns>
  <tableStyleInfo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18998DC-01F1-4B34-9FDC-F5528D35648E}" name="Taulukko7" displayName="Taulukko7" ref="H31:M52" totalsRowShown="0" headerRowDxfId="258" headerRowBorderDxfId="257">
  <autoFilter ref="H31:M52" xr:uid="{418998DC-01F1-4B34-9FDC-F5528D35648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6DA68834-E940-4B25-8EA0-F06AE4D15DE9}" name="Maakunta" dataDxfId="256"/>
    <tableColumn id="2" xr3:uid="{F6C35C0E-5DDE-4D55-9997-71D2BBA5A6EA}" name="2020" dataDxfId="255"/>
    <tableColumn id="3" xr3:uid="{72C5DFF2-CB97-4685-B4FA-69E27ECAAE99}" name="2021" dataDxfId="254"/>
    <tableColumn id="4" xr3:uid="{A22E12B7-183A-40EC-850B-3A66C65EC464}" name="2022*" dataDxfId="253"/>
    <tableColumn id="5" xr3:uid="{6E451878-7255-479D-9691-5E503E76920A}" name="Muutos (%) _x000a_2020–2021" dataDxfId="252">
      <calculatedColumnFormula>((Taulukko7[[#This Row],[2021]]-Taulukko7[[#This Row],[2020]])/Taulukko7[[#This Row],[2020]])*100</calculatedColumnFormula>
    </tableColumn>
    <tableColumn id="6" xr3:uid="{A17E8377-F128-4D7F-ABE9-8BCE27FB9604}" name="Muutos (%) _x000a_2021–2022" dataDxfId="251">
      <calculatedColumnFormula>((Taulukko7[[#This Row],[2022*]]-Taulukko7[[#This Row],[2021]])/Taulukko7[[#This Row],[2021]])*100</calculatedColumnFormula>
    </tableColumn>
  </tableColumns>
  <tableStyleInfo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BD64B1C-7F74-482F-851F-459649103D53}" name="Taulukko8" displayName="Taulukko8" ref="A4:V35" totalsRowShown="0" headerRowDxfId="250" headerRowBorderDxfId="249">
  <autoFilter ref="A4:V35" xr:uid="{5BD64B1C-7F74-482F-851F-459649103D5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xr3:uid="{925F887A-83CD-4427-B61C-191E29231A52}" name="Toimiala" dataDxfId="248"/>
    <tableColumn id="3" xr3:uid="{16BDF7D9-D2F1-4308-9580-D51A3120AE8F}" name="Uusimaa" dataDxfId="247"/>
    <tableColumn id="4" xr3:uid="{B60B777D-CDF6-4747-BECF-C0DA0DF9DE07}" name="Varsinais-Suomi" dataDxfId="246"/>
    <tableColumn id="5" xr3:uid="{BAEA0592-481F-4505-838C-38E37A0BE8C8}" name="Satakunta" dataDxfId="245"/>
    <tableColumn id="6" xr3:uid="{D0C95902-9A03-4D30-A44A-9D3ACF1ECD73}" name="Kanta-Häme" dataDxfId="244"/>
    <tableColumn id="7" xr3:uid="{E768F896-1190-4B47-8E4A-E4A9676F1EF9}" name="Pirkanmaa" dataDxfId="243"/>
    <tableColumn id="8" xr3:uid="{6CE004B8-6927-43E2-8F9B-5A8FABC2E0C4}" name="Päijät-Häme" dataDxfId="242"/>
    <tableColumn id="9" xr3:uid="{2F066F0A-DFD1-4568-A499-E54E40C94405}" name="Kymenlaakso" dataDxfId="241"/>
    <tableColumn id="10" xr3:uid="{E8E03CE6-2CF8-41ED-B42E-0C4468E2652E}" name="Etelä-Karjala" dataDxfId="240"/>
    <tableColumn id="11" xr3:uid="{AF30518E-0808-4FC3-B912-0EB44AFD17AB}" name="Etelä-Savo" dataDxfId="239"/>
    <tableColumn id="12" xr3:uid="{DCADDA91-43CB-4D53-A438-C7F1D45E5943}" name="Pohjois-Savo" dataDxfId="238"/>
    <tableColumn id="13" xr3:uid="{2EF7D44F-BBA4-4FC4-B72D-55C3C57F5951}" name="Pohjois-Karjala" dataDxfId="237"/>
    <tableColumn id="14" xr3:uid="{73B69185-8FC4-4335-8088-0DF7569805A9}" name="Keski-Suomi" dataDxfId="236"/>
    <tableColumn id="15" xr3:uid="{AB78E934-5E71-4640-BD38-CD74C499A023}" name="Etelä-Pohjanmaa" dataDxfId="235"/>
    <tableColumn id="16" xr3:uid="{70ADEAA1-8689-48E5-9A8F-34728492026D}" name="Pohjanmaa" dataDxfId="234"/>
    <tableColumn id="17" xr3:uid="{C21ED8B4-19C1-46A8-825D-7E59B29EA415}" name="Keski-Pohjanmaa" dataDxfId="233"/>
    <tableColumn id="18" xr3:uid="{FCCB3771-453F-4387-95AF-AF23FAF7D3AF}" name="Pohjois-Pohjanmaa" dataDxfId="232"/>
    <tableColumn id="19" xr3:uid="{1CA089AB-470E-42AB-87A9-E2CE347E9002}" name="Kainuu" dataDxfId="231"/>
    <tableColumn id="20" xr3:uid="{93280C93-2FFB-45C2-9B5F-AA4927FF1B70}" name="Lappi" dataDxfId="230"/>
    <tableColumn id="21" xr3:uid="{F326FBA3-7700-41BD-AB47-7FA0AF18F4F3}" name="Ahvenanmaa" dataDxfId="229"/>
    <tableColumn id="22" xr3:uid="{2023AF65-DC06-4B02-8F45-7A3EA433F687}" name="Ulkoalue" dataDxfId="228"/>
    <tableColumn id="2" xr3:uid="{0C03AC51-AE6F-4C4D-A370-218AAFEA8CF6}" name="KOKO MAA" dataDxfId="227"/>
  </tableColumns>
  <tableStyleInfo showFirstColumn="0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ECC17B1-120B-433B-A753-C46E990F60BE}" name="Taulukko9" displayName="Taulukko9" ref="A41:V72" totalsRowShown="0" headerRowDxfId="226" dataDxfId="224" headerRowBorderDxfId="225" tableBorderDxfId="223">
  <autoFilter ref="A41:V72" xr:uid="{BECC17B1-120B-433B-A753-C46E990F60B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xr3:uid="{5E8B5B4E-311A-4AD0-B799-A96D1488F830}" name="Toimiala" dataDxfId="222"/>
    <tableColumn id="2" xr3:uid="{01A1A57D-E8AD-4F6B-9A0A-4C4ECEFB1D61}" name="KOKO MAA" dataDxfId="221">
      <calculatedColumnFormula>(V5/$V5)*100</calculatedColumnFormula>
    </tableColumn>
    <tableColumn id="3" xr3:uid="{9B8CDC35-7CE3-417E-8392-891EE2DD5DB8}" name="Uusimaa" dataDxfId="220">
      <calculatedColumnFormula>(B5/$V5)*100</calculatedColumnFormula>
    </tableColumn>
    <tableColumn id="4" xr3:uid="{52F563C4-6AD7-4DD0-9D97-6F34CBFBB65D}" name="Varsinais-Suomi" dataDxfId="219">
      <calculatedColumnFormula>(C5/$V5)*100</calculatedColumnFormula>
    </tableColumn>
    <tableColumn id="5" xr3:uid="{8F64D4DE-E766-4CAF-8BCE-783276FBF470}" name="Satakunta" dataDxfId="218">
      <calculatedColumnFormula>(D5/$V5)*100</calculatedColumnFormula>
    </tableColumn>
    <tableColumn id="6" xr3:uid="{AB77AF68-92B6-4806-B4C4-B09DF7F6AE30}" name="Kanta-Häme" dataDxfId="217">
      <calculatedColumnFormula>(E5/$V5)*100</calculatedColumnFormula>
    </tableColumn>
    <tableColumn id="7" xr3:uid="{B2816509-BEB3-46C1-B704-90AC7604E908}" name="Pirkanmaa" dataDxfId="216">
      <calculatedColumnFormula>(F5/$V5)*100</calculatedColumnFormula>
    </tableColumn>
    <tableColumn id="8" xr3:uid="{DF372BA8-4AB4-43EA-B7AB-9ECE53CF5EAA}" name="Päijät-Häme" dataDxfId="215">
      <calculatedColumnFormula>(G5/$V5)*100</calculatedColumnFormula>
    </tableColumn>
    <tableColumn id="9" xr3:uid="{896EF4D9-38F8-4A0B-8E58-F73217F98E23}" name="Kymenlaakso" dataDxfId="214">
      <calculatedColumnFormula>(H5/$V5)*100</calculatedColumnFormula>
    </tableColumn>
    <tableColumn id="10" xr3:uid="{E346E01E-0710-4683-AC58-CB8880ED44C8}" name="Etelä-Karjala" dataDxfId="213">
      <calculatedColumnFormula>(I5/$V5)*100</calculatedColumnFormula>
    </tableColumn>
    <tableColumn id="11" xr3:uid="{8FA1BBE6-1515-4CFE-9CAF-53E027EAC40E}" name="Etelä-Savo" dataDxfId="212">
      <calculatedColumnFormula>(J5/$V5)*100</calculatedColumnFormula>
    </tableColumn>
    <tableColumn id="12" xr3:uid="{F0DB50BE-EFA3-41D7-BAC0-917EA4CCFDBF}" name="Pohjois-Savo" dataDxfId="211">
      <calculatedColumnFormula>(K5/$V5)*100</calculatedColumnFormula>
    </tableColumn>
    <tableColumn id="13" xr3:uid="{CC146787-37EE-42B3-8915-88A4D7ED07A2}" name="Pohjois-Karjala" dataDxfId="210">
      <calculatedColumnFormula>(L5/$V5)*100</calculatedColumnFormula>
    </tableColumn>
    <tableColumn id="14" xr3:uid="{B5B34E1A-EF22-4973-8E55-2EEBB7592A71}" name="Keski-Suomi" dataDxfId="209">
      <calculatedColumnFormula>(M5/$V5)*100</calculatedColumnFormula>
    </tableColumn>
    <tableColumn id="15" xr3:uid="{2E3BDE1C-354C-4ABB-943F-F97B7DDB4127}" name="Etelä-Pohjanmaa" dataDxfId="208">
      <calculatedColumnFormula>(N5/$V5)*100</calculatedColumnFormula>
    </tableColumn>
    <tableColumn id="16" xr3:uid="{FE079109-8E19-436A-BA8A-8DBF9E1B3D37}" name="Pohjanmaa" dataDxfId="207">
      <calculatedColumnFormula>(O5/$V5)*100</calculatedColumnFormula>
    </tableColumn>
    <tableColumn id="17" xr3:uid="{BE953969-B5F4-4018-BC8F-489680C66A5A}" name="Keski-Pohjanmaa" dataDxfId="206">
      <calculatedColumnFormula>(P5/$V5)*100</calculatedColumnFormula>
    </tableColumn>
    <tableColumn id="18" xr3:uid="{C3A7B0F5-D8F9-40A2-8DAF-6572BD124B08}" name="Pohjois-Pohjanmaa" dataDxfId="205">
      <calculatedColumnFormula>(Q5/$V5)*100</calculatedColumnFormula>
    </tableColumn>
    <tableColumn id="19" xr3:uid="{D5FA538F-DD6D-46B2-AFC7-026581784A50}" name="Kainuu" dataDxfId="204">
      <calculatedColumnFormula>(R5/$V5)*100</calculatedColumnFormula>
    </tableColumn>
    <tableColumn id="20" xr3:uid="{73E5AF99-F022-4EC3-8191-1A42BB989A49}" name="Lappi" dataDxfId="203">
      <calculatedColumnFormula>(S5/$V5)*100</calculatedColumnFormula>
    </tableColumn>
    <tableColumn id="21" xr3:uid="{5C35576A-5D4F-456C-B0E3-AE602884BCD3}" name="Ahvenanmaa" dataDxfId="202">
      <calculatedColumnFormula>(T5/$V5)*100</calculatedColumnFormula>
    </tableColumn>
    <tableColumn id="22" xr3:uid="{03EA4F81-684F-4EE2-BB8F-1791977CBAD7}" name="Ulkoalue" dataDxfId="201">
      <calculatedColumnFormula>(U5/$V5)*100</calculatedColumnFormula>
    </tableColumn>
  </tableColumns>
  <tableStyleInfo showFirstColumn="0" showLastColumn="0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64C0E55-C721-41DF-BC68-3CF628CFB60D}" name="Taulukko10" displayName="Taulukko10" ref="A41:V72" totalsRowShown="0" headerRowDxfId="200" headerRowBorderDxfId="199" tableBorderDxfId="198">
  <autoFilter ref="A41:V72" xr:uid="{F64C0E55-C721-41DF-BC68-3CF628CFB60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xr3:uid="{C8801FD1-6450-44FC-AA90-417C6F82C762}" name="Toimiala" dataDxfId="197"/>
    <tableColumn id="2" xr3:uid="{36FAD5A6-EDD3-4936-B87D-90D4FD3F079F}" name="2000" dataDxfId="196">
      <calculatedColumnFormula>(B5/B$5)*100</calculatedColumnFormula>
    </tableColumn>
    <tableColumn id="3" xr3:uid="{303FADC8-0CD2-4F04-9A5A-B1B36FDD1067}" name="2001" dataDxfId="195">
      <calculatedColumnFormula>(C5/C$5)*100</calculatedColumnFormula>
    </tableColumn>
    <tableColumn id="4" xr3:uid="{F74C59E3-E491-45E7-A9F9-972F3E0B1640}" name="2002" dataDxfId="194">
      <calculatedColumnFormula>(D5/D$5)*100</calculatedColumnFormula>
    </tableColumn>
    <tableColumn id="5" xr3:uid="{045A91B8-415F-4657-9AB5-CDCF761740F8}" name="2003" dataDxfId="193">
      <calculatedColumnFormula>(E5/E$5)*100</calculatedColumnFormula>
    </tableColumn>
    <tableColumn id="6" xr3:uid="{FDA5999A-A223-401A-96D5-BA91ED8D49BF}" name="2004" dataDxfId="192">
      <calculatedColumnFormula>(F5/F$5)*100</calculatedColumnFormula>
    </tableColumn>
    <tableColumn id="7" xr3:uid="{85525FF9-4327-4439-8533-24C18CB2931D}" name="2005" dataDxfId="191">
      <calculatedColumnFormula>(G5/G$5)*100</calculatedColumnFormula>
    </tableColumn>
    <tableColumn id="8" xr3:uid="{63C0980C-486C-4061-95BC-DE3AD8186558}" name="2006" dataDxfId="190">
      <calculatedColumnFormula>(H5/H$5)*100</calculatedColumnFormula>
    </tableColumn>
    <tableColumn id="9" xr3:uid="{F0BEE0D0-2106-4B4F-96AC-7DA596A52F3D}" name="2007" dataDxfId="189">
      <calculatedColumnFormula>(I5/I$5)*100</calculatedColumnFormula>
    </tableColumn>
    <tableColumn id="10" xr3:uid="{91DDD943-0112-4483-84B2-2C3D7B9B50E9}" name="2008" dataDxfId="188">
      <calculatedColumnFormula>(J5/J$5)*100</calculatedColumnFormula>
    </tableColumn>
    <tableColumn id="11" xr3:uid="{151494AB-41CB-4CA7-B4B5-BA52E5759B27}" name="2009" dataDxfId="187">
      <calculatedColumnFormula>(K5/K$5)*100</calculatedColumnFormula>
    </tableColumn>
    <tableColumn id="12" xr3:uid="{51FA44B9-79D6-4010-ACBF-6CC44EDAF368}" name="2010" dataDxfId="186">
      <calculatedColumnFormula>(L5/L$5)*100</calculatedColumnFormula>
    </tableColumn>
    <tableColumn id="13" xr3:uid="{DB3F0B76-E21A-4C42-B4B6-F511CA7FF4A9}" name="2011" dataDxfId="185">
      <calculatedColumnFormula>(M5/M$5)*100</calculatedColumnFormula>
    </tableColumn>
    <tableColumn id="14" xr3:uid="{10485324-6497-4833-84CE-BBE61B68916F}" name="2012" dataDxfId="184">
      <calculatedColumnFormula>(N5/N$5)*100</calculatedColumnFormula>
    </tableColumn>
    <tableColumn id="15" xr3:uid="{020C9B95-468B-4502-878A-09EDB5D8B7FF}" name="2013" dataDxfId="183">
      <calculatedColumnFormula>(O5/O$5)*100</calculatedColumnFormula>
    </tableColumn>
    <tableColumn id="16" xr3:uid="{AFE75A08-AA7E-49D0-B378-956C7AFC2CF6}" name="2014" dataDxfId="182">
      <calculatedColumnFormula>(P5/P$5)*100</calculatedColumnFormula>
    </tableColumn>
    <tableColumn id="17" xr3:uid="{692396E9-73D8-4F78-B28F-7E0556EB239B}" name="2015" dataDxfId="181">
      <calculatedColumnFormula>(Q5/Q$5)*100</calculatedColumnFormula>
    </tableColumn>
    <tableColumn id="18" xr3:uid="{6B45F519-9EBE-40B9-BE98-8101F3F55DAF}" name="2016" dataDxfId="180">
      <calculatedColumnFormula>(R5/R$5)*100</calculatedColumnFormula>
    </tableColumn>
    <tableColumn id="19" xr3:uid="{55274AE1-F4E6-4324-BB3B-98C2C5FEE5F9}" name="2017" dataDxfId="179">
      <calculatedColumnFormula>(S5/S$5)*100</calculatedColumnFormula>
    </tableColumn>
    <tableColumn id="20" xr3:uid="{A6DD2516-B011-483F-99FC-142B24963576}" name="2018" dataDxfId="178">
      <calculatedColumnFormula>(T5/T$5)*100</calculatedColumnFormula>
    </tableColumn>
    <tableColumn id="21" xr3:uid="{292D785E-2F8D-4905-A490-B73BB24DC392}" name="2019" dataDxfId="177">
      <calculatedColumnFormula>(U5/U$5)*100</calculatedColumnFormula>
    </tableColumn>
    <tableColumn id="22" xr3:uid="{85B74728-365D-4EB9-89D6-E46C9271ED69}" name="2020" dataDxfId="176">
      <calculatedColumnFormula>(W5/W$5)*100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Pohjois-Savonliitto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538FCC"/>
      </a:accent1>
      <a:accent2>
        <a:srgbClr val="DCD6D4"/>
      </a:accent2>
      <a:accent3>
        <a:srgbClr val="F9DC06"/>
      </a:accent3>
      <a:accent4>
        <a:srgbClr val="C4BDBC"/>
      </a:accent4>
      <a:accent5>
        <a:srgbClr val="000000"/>
      </a:accent5>
      <a:accent6>
        <a:srgbClr val="00339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8.bin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F51"/>
  <sheetViews>
    <sheetView tabSelected="1" zoomScaleNormal="100" workbookViewId="0">
      <selection activeCell="A3" sqref="A3"/>
    </sheetView>
  </sheetViews>
  <sheetFormatPr defaultColWidth="9.140625" defaultRowHeight="15" x14ac:dyDescent="0.25"/>
  <cols>
    <col min="1" max="1" width="40.7109375" style="7" customWidth="1"/>
    <col min="2" max="2" width="17.42578125" style="7" customWidth="1"/>
    <col min="3" max="3" width="15.85546875" style="7" customWidth="1"/>
    <col min="4" max="4" width="13.85546875" style="7" customWidth="1"/>
    <col min="5" max="6" width="9.140625" style="7" customWidth="1"/>
    <col min="7" max="16384" width="9.140625" style="7"/>
  </cols>
  <sheetData>
    <row r="1" spans="1:6" ht="18.75" x14ac:dyDescent="0.3">
      <c r="A1" s="8" t="s">
        <v>125</v>
      </c>
    </row>
    <row r="2" spans="1:6" x14ac:dyDescent="0.25">
      <c r="A2" s="7" t="s">
        <v>29</v>
      </c>
    </row>
    <row r="4" spans="1:6" x14ac:dyDescent="0.25">
      <c r="A4" s="4" t="s">
        <v>21</v>
      </c>
      <c r="B4" s="4" t="s">
        <v>0</v>
      </c>
      <c r="C4" s="4" t="s">
        <v>123</v>
      </c>
      <c r="F4" s="7" t="str">
        <f>A2&amp;","&amp;A25</f>
        <v>Lähde: Tilastokeskus, aluetilinpito,* v. 2022 ennakkotieto</v>
      </c>
    </row>
    <row r="5" spans="1:6" x14ac:dyDescent="0.25">
      <c r="A5" s="2" t="s">
        <v>20</v>
      </c>
      <c r="B5" s="1">
        <v>706.5</v>
      </c>
      <c r="C5" s="1">
        <v>1313.2</v>
      </c>
    </row>
    <row r="6" spans="1:6" x14ac:dyDescent="0.25">
      <c r="A6" s="2" t="s">
        <v>16</v>
      </c>
      <c r="B6" s="1">
        <v>1151.4000000000001</v>
      </c>
      <c r="C6" s="1">
        <v>2415.1999999999998</v>
      </c>
    </row>
    <row r="7" spans="1:6" x14ac:dyDescent="0.25">
      <c r="A7" s="2" t="s">
        <v>18</v>
      </c>
      <c r="B7" s="1">
        <v>1313.9</v>
      </c>
      <c r="C7" s="1">
        <v>2659.1</v>
      </c>
    </row>
    <row r="8" spans="1:6" x14ac:dyDescent="0.25">
      <c r="A8" s="2" t="s">
        <v>13</v>
      </c>
      <c r="B8" s="1">
        <v>2425.5</v>
      </c>
      <c r="C8" s="1">
        <v>4269.1000000000004</v>
      </c>
    </row>
    <row r="9" spans="1:6" x14ac:dyDescent="0.25">
      <c r="A9" s="2" t="s">
        <v>7</v>
      </c>
      <c r="B9" s="1">
        <v>3098.7</v>
      </c>
      <c r="C9" s="1">
        <v>4820</v>
      </c>
    </row>
    <row r="10" spans="1:6" x14ac:dyDescent="0.25">
      <c r="A10" s="2" t="s">
        <v>15</v>
      </c>
      <c r="B10" s="1">
        <v>2931.9</v>
      </c>
      <c r="C10" s="1">
        <v>5335.3</v>
      </c>
    </row>
    <row r="11" spans="1:6" x14ac:dyDescent="0.25">
      <c r="A11" s="2" t="s">
        <v>4</v>
      </c>
      <c r="B11" s="1">
        <v>2987.9</v>
      </c>
      <c r="C11" s="1">
        <v>5851</v>
      </c>
    </row>
    <row r="12" spans="1:6" x14ac:dyDescent="0.25">
      <c r="A12" s="2" t="s">
        <v>6</v>
      </c>
      <c r="B12" s="1">
        <v>4322.3999999999996</v>
      </c>
      <c r="C12" s="1">
        <v>6323.4</v>
      </c>
    </row>
    <row r="13" spans="1:6" x14ac:dyDescent="0.25">
      <c r="A13" s="2" t="s">
        <v>11</v>
      </c>
      <c r="B13" s="1">
        <v>3132.8</v>
      </c>
      <c r="C13" s="1">
        <v>6426.6</v>
      </c>
    </row>
    <row r="14" spans="1:6" x14ac:dyDescent="0.25">
      <c r="A14" s="2" t="s">
        <v>5</v>
      </c>
      <c r="B14" s="1">
        <v>3712.4</v>
      </c>
      <c r="C14" s="1">
        <v>6717</v>
      </c>
    </row>
    <row r="15" spans="1:6" x14ac:dyDescent="0.25">
      <c r="A15" s="2" t="s">
        <v>12</v>
      </c>
      <c r="B15" s="1">
        <v>3619.7</v>
      </c>
      <c r="C15" s="1">
        <v>7184.5</v>
      </c>
    </row>
    <row r="16" spans="1:6" x14ac:dyDescent="0.25">
      <c r="A16" s="2" t="s">
        <v>19</v>
      </c>
      <c r="B16" s="1">
        <v>3741.5</v>
      </c>
      <c r="C16" s="1">
        <v>7291.8</v>
      </c>
    </row>
    <row r="17" spans="1:4" x14ac:dyDescent="0.25">
      <c r="A17" s="2" t="s">
        <v>8</v>
      </c>
      <c r="B17" s="1">
        <v>4765</v>
      </c>
      <c r="C17" s="1">
        <v>8025.7</v>
      </c>
    </row>
    <row r="18" spans="1:4" x14ac:dyDescent="0.25">
      <c r="A18" s="58" t="s">
        <v>14</v>
      </c>
      <c r="B18" s="59">
        <v>4445.3</v>
      </c>
      <c r="C18" s="59">
        <v>9000.7000000000007</v>
      </c>
    </row>
    <row r="19" spans="1:4" x14ac:dyDescent="0.25">
      <c r="A19" s="2" t="s">
        <v>10</v>
      </c>
      <c r="B19" s="1">
        <v>5103.8</v>
      </c>
      <c r="C19" s="1">
        <v>9641.7000000000007</v>
      </c>
    </row>
    <row r="20" spans="1:4" x14ac:dyDescent="0.25">
      <c r="A20" s="2" t="s">
        <v>17</v>
      </c>
      <c r="B20" s="1">
        <v>7705.5</v>
      </c>
      <c r="C20" s="1">
        <v>15045.5</v>
      </c>
    </row>
    <row r="21" spans="1:4" x14ac:dyDescent="0.25">
      <c r="A21" s="2" t="s">
        <v>3</v>
      </c>
      <c r="B21" s="1">
        <v>10193.6</v>
      </c>
      <c r="C21" s="1">
        <v>18649.8</v>
      </c>
    </row>
    <row r="22" spans="1:4" x14ac:dyDescent="0.25">
      <c r="A22" s="2" t="s">
        <v>9</v>
      </c>
      <c r="B22" s="1">
        <v>9872.4</v>
      </c>
      <c r="C22" s="1">
        <v>20476.400000000001</v>
      </c>
    </row>
    <row r="23" spans="1:4" x14ac:dyDescent="0.25">
      <c r="A23" s="2" t="s">
        <v>2</v>
      </c>
      <c r="B23" s="1">
        <v>44035.5</v>
      </c>
      <c r="C23" s="1">
        <v>92124.4</v>
      </c>
    </row>
    <row r="24" spans="1:4" x14ac:dyDescent="0.25">
      <c r="A24" s="5" t="s">
        <v>1</v>
      </c>
      <c r="B24" s="3">
        <v>119381</v>
      </c>
      <c r="C24" s="3">
        <v>233649</v>
      </c>
    </row>
    <row r="25" spans="1:4" x14ac:dyDescent="0.25">
      <c r="A25" s="6" t="s">
        <v>124</v>
      </c>
    </row>
    <row r="26" spans="1:4" x14ac:dyDescent="0.25">
      <c r="A26" s="6"/>
    </row>
    <row r="28" spans="1:4" ht="18.75" x14ac:dyDescent="0.3">
      <c r="A28" s="8" t="s">
        <v>126</v>
      </c>
    </row>
    <row r="29" spans="1:4" x14ac:dyDescent="0.25">
      <c r="A29" s="7" t="s">
        <v>29</v>
      </c>
    </row>
    <row r="31" spans="1:4" ht="45" x14ac:dyDescent="0.25">
      <c r="A31" s="14" t="s">
        <v>21</v>
      </c>
      <c r="B31" s="15" t="s">
        <v>22</v>
      </c>
    </row>
    <row r="32" spans="1:4" x14ac:dyDescent="0.25">
      <c r="A32" s="10" t="s">
        <v>13</v>
      </c>
      <c r="B32" s="12">
        <v>32571.200000000001</v>
      </c>
      <c r="D32" s="9"/>
    </row>
    <row r="33" spans="1:4" x14ac:dyDescent="0.25">
      <c r="A33" s="10" t="s">
        <v>15</v>
      </c>
      <c r="B33" s="12">
        <v>32750</v>
      </c>
      <c r="D33" s="9"/>
    </row>
    <row r="34" spans="1:4" x14ac:dyDescent="0.25">
      <c r="A34" s="10" t="s">
        <v>5</v>
      </c>
      <c r="B34" s="12">
        <v>32793.800000000003</v>
      </c>
      <c r="D34" s="9"/>
    </row>
    <row r="35" spans="1:4" x14ac:dyDescent="0.25">
      <c r="A35" s="10" t="s">
        <v>11</v>
      </c>
      <c r="B35" s="12">
        <v>33600</v>
      </c>
      <c r="D35" s="9"/>
    </row>
    <row r="36" spans="1:4" x14ac:dyDescent="0.25">
      <c r="A36" s="10" t="s">
        <v>4</v>
      </c>
      <c r="B36" s="12">
        <v>34442.800000000003</v>
      </c>
      <c r="D36" s="9"/>
    </row>
    <row r="37" spans="1:4" x14ac:dyDescent="0.25">
      <c r="A37" s="10" t="s">
        <v>10</v>
      </c>
      <c r="B37" s="12">
        <v>35374.6</v>
      </c>
      <c r="D37" s="9"/>
    </row>
    <row r="38" spans="1:4" x14ac:dyDescent="0.25">
      <c r="A38" s="10" t="s">
        <v>16</v>
      </c>
      <c r="B38" s="12">
        <v>35591</v>
      </c>
      <c r="D38" s="9"/>
    </row>
    <row r="39" spans="1:4" x14ac:dyDescent="0.25">
      <c r="A39" s="10" t="s">
        <v>17</v>
      </c>
      <c r="B39" s="12">
        <v>36160.699999999997</v>
      </c>
      <c r="D39" s="9"/>
    </row>
    <row r="40" spans="1:4" x14ac:dyDescent="0.25">
      <c r="A40" s="60" t="s">
        <v>14</v>
      </c>
      <c r="B40" s="61">
        <v>36289.199999999997</v>
      </c>
      <c r="D40" s="9"/>
    </row>
    <row r="41" spans="1:4" x14ac:dyDescent="0.25">
      <c r="A41" s="10" t="s">
        <v>18</v>
      </c>
      <c r="B41" s="12">
        <v>37510.699999999997</v>
      </c>
      <c r="D41" s="9"/>
    </row>
    <row r="42" spans="1:4" x14ac:dyDescent="0.25">
      <c r="A42" s="10" t="s">
        <v>8</v>
      </c>
      <c r="B42" s="12">
        <v>37605.199999999997</v>
      </c>
      <c r="D42" s="9"/>
    </row>
    <row r="43" spans="1:4" x14ac:dyDescent="0.25">
      <c r="A43" s="10" t="s">
        <v>7</v>
      </c>
      <c r="B43" s="12">
        <v>38335.800000000003</v>
      </c>
      <c r="D43" s="9"/>
    </row>
    <row r="44" spans="1:4" x14ac:dyDescent="0.25">
      <c r="A44" s="10" t="s">
        <v>3</v>
      </c>
      <c r="B44" s="12">
        <v>38491.199999999997</v>
      </c>
      <c r="D44" s="9"/>
    </row>
    <row r="45" spans="1:4" x14ac:dyDescent="0.25">
      <c r="A45" s="10" t="s">
        <v>9</v>
      </c>
      <c r="B45" s="12">
        <v>38629.4</v>
      </c>
      <c r="D45" s="9"/>
    </row>
    <row r="46" spans="1:4" x14ac:dyDescent="0.25">
      <c r="A46" s="10" t="s">
        <v>6</v>
      </c>
      <c r="B46" s="12">
        <v>39413.199999999997</v>
      </c>
      <c r="D46" s="9"/>
    </row>
    <row r="47" spans="1:4" x14ac:dyDescent="0.25">
      <c r="A47" s="10" t="s">
        <v>12</v>
      </c>
      <c r="B47" s="12">
        <v>40778.699999999997</v>
      </c>
      <c r="D47" s="9"/>
    </row>
    <row r="48" spans="1:4" x14ac:dyDescent="0.25">
      <c r="A48" s="10" t="s">
        <v>19</v>
      </c>
      <c r="B48" s="12">
        <v>41396.800000000003</v>
      </c>
      <c r="D48" s="9"/>
    </row>
    <row r="49" spans="1:4" x14ac:dyDescent="0.25">
      <c r="A49" s="11" t="s">
        <v>1</v>
      </c>
      <c r="B49" s="13">
        <v>42052.7</v>
      </c>
      <c r="D49" s="9"/>
    </row>
    <row r="50" spans="1:4" x14ac:dyDescent="0.25">
      <c r="A50" s="10" t="s">
        <v>20</v>
      </c>
      <c r="B50" s="12">
        <v>43265.599999999999</v>
      </c>
      <c r="D50" s="9"/>
    </row>
    <row r="51" spans="1:4" x14ac:dyDescent="0.25">
      <c r="A51" s="10" t="s">
        <v>2</v>
      </c>
      <c r="B51" s="12">
        <v>53439.9</v>
      </c>
      <c r="D51" s="9"/>
    </row>
  </sheetData>
  <sortState xmlns:xlrd2="http://schemas.microsoft.com/office/spreadsheetml/2017/richdata2" ref="A32:B51">
    <sortCondition ref="B32:B51"/>
  </sortState>
  <printOptions gridLines="1"/>
  <pageMargins left="0" right="0" top="0" bottom="0" header="0.51181102362204722" footer="0.74803149606299213"/>
  <pageSetup paperSize="9" scale="70" orientation="landscape" r:id="rId1"/>
  <drawing r:id="rId2"/>
  <tableParts count="2">
    <tablePart r:id="rId3"/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A144D-EB53-4525-A12E-2194A7A7D1FC}">
  <sheetPr>
    <tabColor theme="6" tint="-0.499984740745262"/>
  </sheetPr>
  <dimension ref="A1"/>
  <sheetViews>
    <sheetView workbookViewId="0"/>
  </sheetViews>
  <sheetFormatPr defaultColWidth="9.140625" defaultRowHeight="15" x14ac:dyDescent="0.25"/>
  <cols>
    <col min="1" max="16384" width="9.140625" style="7"/>
  </cols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34A5E-F458-4308-B41F-66CE16667EA3}">
  <sheetPr>
    <tabColor theme="3" tint="0.79998168889431442"/>
  </sheetPr>
  <dimension ref="A1:S52"/>
  <sheetViews>
    <sheetView zoomScaleNormal="100" workbookViewId="0">
      <selection activeCell="A4" sqref="A4"/>
    </sheetView>
  </sheetViews>
  <sheetFormatPr defaultColWidth="9.140625" defaultRowHeight="15" x14ac:dyDescent="0.25"/>
  <cols>
    <col min="1" max="1" width="22.7109375" style="7" customWidth="1"/>
    <col min="2" max="4" width="9.7109375" style="7" customWidth="1"/>
    <col min="5" max="6" width="12.7109375" style="7" customWidth="1"/>
    <col min="7" max="7" width="9.140625" style="7" customWidth="1"/>
    <col min="8" max="8" width="22.7109375" style="7" customWidth="1"/>
    <col min="9" max="11" width="9.7109375" style="7" customWidth="1"/>
    <col min="12" max="13" width="12.7109375" style="7" customWidth="1"/>
    <col min="14" max="16384" width="9.140625" style="7"/>
  </cols>
  <sheetData>
    <row r="1" spans="1:18" ht="18.75" x14ac:dyDescent="0.3">
      <c r="A1" s="8" t="s">
        <v>127</v>
      </c>
    </row>
    <row r="2" spans="1:18" x14ac:dyDescent="0.25">
      <c r="A2" s="7" t="s">
        <v>29</v>
      </c>
    </row>
    <row r="3" spans="1:18" x14ac:dyDescent="0.25">
      <c r="A3" s="7" t="s">
        <v>124</v>
      </c>
    </row>
    <row r="5" spans="1:18" ht="15.75" x14ac:dyDescent="0.25">
      <c r="A5" s="31" t="s">
        <v>28</v>
      </c>
      <c r="H5" s="31" t="s">
        <v>25</v>
      </c>
    </row>
    <row r="6" spans="1:18" ht="30" x14ac:dyDescent="0.25">
      <c r="A6" s="4" t="s">
        <v>21</v>
      </c>
      <c r="B6" s="16" t="s">
        <v>115</v>
      </c>
      <c r="C6" s="16" t="s">
        <v>128</v>
      </c>
      <c r="D6" s="16" t="s">
        <v>123</v>
      </c>
      <c r="E6" s="17" t="s">
        <v>116</v>
      </c>
      <c r="F6" s="17" t="s">
        <v>129</v>
      </c>
      <c r="H6" s="4" t="s">
        <v>21</v>
      </c>
      <c r="I6" s="16" t="s">
        <v>115</v>
      </c>
      <c r="J6" s="16" t="s">
        <v>128</v>
      </c>
      <c r="K6" s="16" t="s">
        <v>123</v>
      </c>
      <c r="L6" s="17" t="s">
        <v>116</v>
      </c>
      <c r="M6" s="17" t="s">
        <v>129</v>
      </c>
    </row>
    <row r="7" spans="1:18" x14ac:dyDescent="0.25">
      <c r="A7" s="20" t="s">
        <v>2</v>
      </c>
      <c r="B7" s="21">
        <v>81573.899999999994</v>
      </c>
      <c r="C7" s="21">
        <v>85596.4</v>
      </c>
      <c r="D7" s="21">
        <v>92124.4</v>
      </c>
      <c r="E7" s="26">
        <f>((Taulukko4[[#This Row],[2021]]-Taulukko4[[#This Row],[2020]])/Taulukko4[[#This Row],[2020]])*100</f>
        <v>4.9311115442561899</v>
      </c>
      <c r="F7" s="27">
        <f>((Taulukko4[[#This Row],[2022*]]-Taulukko4[[#This Row],[2021]])/Taulukko4[[#This Row],[2021]])*100</f>
        <v>7.6264889644891616</v>
      </c>
      <c r="H7" s="20" t="s">
        <v>2</v>
      </c>
      <c r="I7" s="21">
        <v>244.5</v>
      </c>
      <c r="J7" s="21">
        <v>268.2</v>
      </c>
      <c r="K7" s="56">
        <v>269.2</v>
      </c>
      <c r="L7" s="26">
        <f>(Taulukko5[[#This Row],[2021]]-Taulukko5[[#This Row],[2020]])/Taulukko5[[#This Row],[2020]]*100</f>
        <v>9.6932515337423268</v>
      </c>
      <c r="M7" s="27">
        <f>((Taulukko5[[#This Row],[2022*]]-Taulukko5[[#This Row],[2021]])/Taulukko5[[#This Row],[2021]])*100</f>
        <v>0.37285607755406414</v>
      </c>
      <c r="O7" s="9"/>
      <c r="P7" s="9"/>
      <c r="Q7" s="9"/>
      <c r="R7" s="9"/>
    </row>
    <row r="8" spans="1:18" x14ac:dyDescent="0.25">
      <c r="A8" s="2" t="s">
        <v>3</v>
      </c>
      <c r="B8" s="1">
        <v>16633.7</v>
      </c>
      <c r="C8" s="1">
        <v>17358.599999999999</v>
      </c>
      <c r="D8" s="1">
        <v>18649.8</v>
      </c>
      <c r="E8" s="28">
        <f>((Taulukko4[[#This Row],[2021]]-Taulukko4[[#This Row],[2020]])/Taulukko4[[#This Row],[2020]])*100</f>
        <v>4.3580201638841496</v>
      </c>
      <c r="F8" s="23">
        <f>((Taulukko4[[#This Row],[2022*]]-Taulukko4[[#This Row],[2021]])/Taulukko4[[#This Row],[2021]])*100</f>
        <v>7.4383878884241863</v>
      </c>
      <c r="H8" s="2" t="s">
        <v>3</v>
      </c>
      <c r="I8" s="1">
        <v>438.4</v>
      </c>
      <c r="J8" s="1">
        <v>445.2</v>
      </c>
      <c r="K8" s="22">
        <v>475</v>
      </c>
      <c r="L8" s="28">
        <f>(Taulukko5[[#This Row],[2021]]-Taulukko5[[#This Row],[2020]])/Taulukko5[[#This Row],[2020]]*100</f>
        <v>1.5510948905109516</v>
      </c>
      <c r="M8" s="23">
        <f>((Taulukko5[[#This Row],[2022*]]-Taulukko5[[#This Row],[2021]])/Taulukko5[[#This Row],[2021]])*100</f>
        <v>6.6936208445642436</v>
      </c>
      <c r="O8" s="9"/>
      <c r="P8" s="9"/>
      <c r="Q8" s="9"/>
      <c r="R8" s="9"/>
    </row>
    <row r="9" spans="1:18" x14ac:dyDescent="0.25">
      <c r="A9" s="2" t="s">
        <v>4</v>
      </c>
      <c r="B9" s="1">
        <v>6993.6</v>
      </c>
      <c r="C9" s="1">
        <v>7401.4</v>
      </c>
      <c r="D9" s="1">
        <v>8025.7</v>
      </c>
      <c r="E9" s="28">
        <f>((Taulukko4[[#This Row],[2021]]-Taulukko4[[#This Row],[2020]])/Taulukko4[[#This Row],[2020]])*100</f>
        <v>5.8310455273392705</v>
      </c>
      <c r="F9" s="23">
        <f>((Taulukko4[[#This Row],[2022*]]-Taulukko4[[#This Row],[2021]])/Taulukko4[[#This Row],[2021]])*100</f>
        <v>8.4348906963547456</v>
      </c>
      <c r="H9" s="2" t="s">
        <v>4</v>
      </c>
      <c r="I9" s="1">
        <v>289.89999999999998</v>
      </c>
      <c r="J9" s="1">
        <v>292.39999999999998</v>
      </c>
      <c r="K9" s="22">
        <v>304.39999999999998</v>
      </c>
      <c r="L9" s="28">
        <f>(Taulukko5[[#This Row],[2021]]-Taulukko5[[#This Row],[2020]])/Taulukko5[[#This Row],[2020]]*100</f>
        <v>0.86236633321835121</v>
      </c>
      <c r="M9" s="23">
        <f>((Taulukko5[[#This Row],[2022*]]-Taulukko5[[#This Row],[2021]])/Taulukko5[[#This Row],[2021]])*100</f>
        <v>4.1039671682626544</v>
      </c>
      <c r="O9" s="9"/>
      <c r="P9" s="9"/>
      <c r="Q9" s="9"/>
      <c r="R9" s="9"/>
    </row>
    <row r="10" spans="1:18" x14ac:dyDescent="0.25">
      <c r="A10" s="2" t="s">
        <v>5</v>
      </c>
      <c r="B10" s="1">
        <v>5302.4</v>
      </c>
      <c r="C10" s="1">
        <v>5667.3</v>
      </c>
      <c r="D10" s="1">
        <v>5851</v>
      </c>
      <c r="E10" s="28">
        <f>((Taulukko4[[#This Row],[2021]]-Taulukko4[[#This Row],[2020]])/Taulukko4[[#This Row],[2020]])*100</f>
        <v>6.8817893783947</v>
      </c>
      <c r="F10" s="23">
        <f>((Taulukko4[[#This Row],[2022*]]-Taulukko4[[#This Row],[2021]])/Taulukko4[[#This Row],[2021]])*100</f>
        <v>3.2414024314929479</v>
      </c>
      <c r="H10" s="2" t="s">
        <v>5</v>
      </c>
      <c r="I10" s="1">
        <v>192</v>
      </c>
      <c r="J10" s="1">
        <v>206.7</v>
      </c>
      <c r="K10" s="22">
        <v>207.8</v>
      </c>
      <c r="L10" s="28">
        <f>(Taulukko5[[#This Row],[2021]]-Taulukko5[[#This Row],[2020]])/Taulukko5[[#This Row],[2020]]*100</f>
        <v>7.6562499999999938</v>
      </c>
      <c r="M10" s="23">
        <f>((Taulukko5[[#This Row],[2022*]]-Taulukko5[[#This Row],[2021]])/Taulukko5[[#This Row],[2021]])*100</f>
        <v>0.53217223028544891</v>
      </c>
      <c r="O10" s="9"/>
      <c r="P10" s="9"/>
      <c r="Q10" s="9"/>
      <c r="R10" s="9"/>
    </row>
    <row r="11" spans="1:18" x14ac:dyDescent="0.25">
      <c r="A11" s="2" t="s">
        <v>6</v>
      </c>
      <c r="B11" s="1">
        <v>18245.7</v>
      </c>
      <c r="C11" s="1">
        <v>19239.8</v>
      </c>
      <c r="D11" s="1">
        <v>20476.400000000001</v>
      </c>
      <c r="E11" s="28">
        <f>((Taulukko4[[#This Row],[2021]]-Taulukko4[[#This Row],[2020]])/Taulukko4[[#This Row],[2020]])*100</f>
        <v>5.4484070219284462</v>
      </c>
      <c r="F11" s="23">
        <f>((Taulukko4[[#This Row],[2022*]]-Taulukko4[[#This Row],[2021]])/Taulukko4[[#This Row],[2021]])*100</f>
        <v>6.4273017391033287</v>
      </c>
      <c r="H11" s="2" t="s">
        <v>6</v>
      </c>
      <c r="I11" s="1">
        <v>390</v>
      </c>
      <c r="J11" s="1">
        <v>430.9</v>
      </c>
      <c r="K11" s="22">
        <v>434</v>
      </c>
      <c r="L11" s="28">
        <f>(Taulukko5[[#This Row],[2021]]-Taulukko5[[#This Row],[2020]])/Taulukko5[[#This Row],[2020]]*100</f>
        <v>10.48717948717948</v>
      </c>
      <c r="M11" s="23">
        <f>((Taulukko5[[#This Row],[2022*]]-Taulukko5[[#This Row],[2021]])/Taulukko5[[#This Row],[2021]])*100</f>
        <v>0.71942446043165997</v>
      </c>
      <c r="O11" s="9"/>
      <c r="P11" s="9"/>
      <c r="Q11" s="9"/>
      <c r="R11" s="9"/>
    </row>
    <row r="12" spans="1:18" x14ac:dyDescent="0.25">
      <c r="A12" s="2" t="s">
        <v>7</v>
      </c>
      <c r="B12" s="1">
        <v>5904.5</v>
      </c>
      <c r="C12" s="1">
        <v>6216.9</v>
      </c>
      <c r="D12" s="1">
        <v>6717</v>
      </c>
      <c r="E12" s="28">
        <f>((Taulukko4[[#This Row],[2021]]-Taulukko4[[#This Row],[2020]])/Taulukko4[[#This Row],[2020]])*100</f>
        <v>5.2908798374121373</v>
      </c>
      <c r="F12" s="23">
        <f>((Taulukko4[[#This Row],[2022*]]-Taulukko4[[#This Row],[2021]])/Taulukko4[[#This Row],[2021]])*100</f>
        <v>8.0442020942913732</v>
      </c>
      <c r="H12" s="2" t="s">
        <v>7</v>
      </c>
      <c r="I12" s="1">
        <v>200.1</v>
      </c>
      <c r="J12" s="1">
        <v>230.4</v>
      </c>
      <c r="K12" s="22">
        <v>232.9</v>
      </c>
      <c r="L12" s="28">
        <f>(Taulukko5[[#This Row],[2021]]-Taulukko5[[#This Row],[2020]])/Taulukko5[[#This Row],[2020]]*100</f>
        <v>15.142428785607203</v>
      </c>
      <c r="M12" s="23">
        <f>((Taulukko5[[#This Row],[2022*]]-Taulukko5[[#This Row],[2021]])/Taulukko5[[#This Row],[2021]])*100</f>
        <v>1.0850694444444444</v>
      </c>
      <c r="O12" s="9"/>
      <c r="P12" s="9"/>
      <c r="Q12" s="9"/>
      <c r="R12" s="9"/>
    </row>
    <row r="13" spans="1:18" x14ac:dyDescent="0.25">
      <c r="A13" s="2" t="s">
        <v>8</v>
      </c>
      <c r="B13" s="1">
        <v>5951.7</v>
      </c>
      <c r="C13" s="1">
        <v>6114</v>
      </c>
      <c r="D13" s="1">
        <v>6323.4</v>
      </c>
      <c r="E13" s="28">
        <f>((Taulukko4[[#This Row],[2021]]-Taulukko4[[#This Row],[2020]])/Taulukko4[[#This Row],[2020]])*100</f>
        <v>2.7269519633046051</v>
      </c>
      <c r="F13" s="23">
        <f>((Taulukko4[[#This Row],[2022*]]-Taulukko4[[#This Row],[2021]])/Taulukko4[[#This Row],[2021]])*100</f>
        <v>3.424926398429827</v>
      </c>
      <c r="H13" s="2" t="s">
        <v>8</v>
      </c>
      <c r="I13" s="1">
        <v>149.80000000000001</v>
      </c>
      <c r="J13" s="1">
        <v>149</v>
      </c>
      <c r="K13" s="22">
        <v>148.6</v>
      </c>
      <c r="L13" s="28">
        <f>(Taulukko5[[#This Row],[2021]]-Taulukko5[[#This Row],[2020]])/Taulukko5[[#This Row],[2020]]*100</f>
        <v>-0.53404539385848548</v>
      </c>
      <c r="M13" s="23">
        <f>((Taulukko5[[#This Row],[2022*]]-Taulukko5[[#This Row],[2021]])/Taulukko5[[#This Row],[2021]])*100</f>
        <v>-0.26845637583892995</v>
      </c>
      <c r="O13" s="9"/>
      <c r="P13" s="9"/>
      <c r="Q13" s="9"/>
      <c r="R13" s="9"/>
    </row>
    <row r="14" spans="1:18" x14ac:dyDescent="0.25">
      <c r="A14" s="2" t="s">
        <v>9</v>
      </c>
      <c r="B14" s="1">
        <v>4154.8999999999996</v>
      </c>
      <c r="C14" s="1">
        <v>4596.3999999999996</v>
      </c>
      <c r="D14" s="1">
        <v>4820</v>
      </c>
      <c r="E14" s="28">
        <f>((Taulukko4[[#This Row],[2021]]-Taulukko4[[#This Row],[2020]])/Taulukko4[[#This Row],[2020]])*100</f>
        <v>10.626007846157549</v>
      </c>
      <c r="F14" s="23">
        <f>((Taulukko4[[#This Row],[2022*]]-Taulukko4[[#This Row],[2021]])/Taulukko4[[#This Row],[2021]])*100</f>
        <v>4.8646767035071008</v>
      </c>
      <c r="H14" s="2" t="s">
        <v>9</v>
      </c>
      <c r="I14" s="1">
        <v>169.6</v>
      </c>
      <c r="J14" s="1">
        <v>176.4</v>
      </c>
      <c r="K14" s="22">
        <v>175.4</v>
      </c>
      <c r="L14" s="28">
        <f>(Taulukko5[[#This Row],[2021]]-Taulukko5[[#This Row],[2020]])/Taulukko5[[#This Row],[2020]]*100</f>
        <v>4.0094339622641577</v>
      </c>
      <c r="M14" s="23">
        <f>((Taulukko5[[#This Row],[2022*]]-Taulukko5[[#This Row],[2021]])/Taulukko5[[#This Row],[2021]])*100</f>
        <v>-0.56689342403628118</v>
      </c>
      <c r="O14" s="9"/>
      <c r="P14" s="9"/>
      <c r="Q14" s="9"/>
      <c r="R14" s="9"/>
    </row>
    <row r="15" spans="1:18" x14ac:dyDescent="0.25">
      <c r="A15" s="2" t="s">
        <v>10</v>
      </c>
      <c r="B15" s="1">
        <v>3869.8</v>
      </c>
      <c r="C15" s="1">
        <v>3987.9</v>
      </c>
      <c r="D15" s="1">
        <v>4269.1000000000004</v>
      </c>
      <c r="E15" s="28">
        <f>((Taulukko4[[#This Row],[2021]]-Taulukko4[[#This Row],[2020]])/Taulukko4[[#This Row],[2020]])*100</f>
        <v>3.0518373042534472</v>
      </c>
      <c r="F15" s="23">
        <f>((Taulukko4[[#This Row],[2022*]]-Taulukko4[[#This Row],[2021]])/Taulukko4[[#This Row],[2021]])*100</f>
        <v>7.0513302740790955</v>
      </c>
      <c r="H15" s="2" t="s">
        <v>10</v>
      </c>
      <c r="I15" s="1">
        <v>463.1</v>
      </c>
      <c r="J15" s="1">
        <v>470.2</v>
      </c>
      <c r="K15" s="22">
        <v>469.7</v>
      </c>
      <c r="L15" s="28">
        <f>(Taulukko5[[#This Row],[2021]]-Taulukko5[[#This Row],[2020]])/Taulukko5[[#This Row],[2020]]*100</f>
        <v>1.533146188728129</v>
      </c>
      <c r="M15" s="23">
        <f>((Taulukko5[[#This Row],[2022*]]-Taulukko5[[#This Row],[2021]])/Taulukko5[[#This Row],[2021]])*100</f>
        <v>-0.10633772862611655</v>
      </c>
      <c r="O15" s="9"/>
      <c r="P15" s="9"/>
      <c r="Q15" s="9"/>
      <c r="R15" s="9"/>
    </row>
    <row r="16" spans="1:18" x14ac:dyDescent="0.25">
      <c r="A16" s="2" t="s">
        <v>11</v>
      </c>
      <c r="B16" s="1">
        <v>7791.7</v>
      </c>
      <c r="C16" s="1">
        <v>8263.2999999999993</v>
      </c>
      <c r="D16" s="1">
        <v>9000.7000000000007</v>
      </c>
      <c r="E16" s="28">
        <f>((Taulukko4[[#This Row],[2021]]-Taulukko4[[#This Row],[2020]])/Taulukko4[[#This Row],[2020]])*100</f>
        <v>6.0525944274035126</v>
      </c>
      <c r="F16" s="23">
        <f>((Taulukko4[[#This Row],[2022*]]-Taulukko4[[#This Row],[2021]])/Taulukko4[[#This Row],[2021]])*100</f>
        <v>8.9237955780378471</v>
      </c>
      <c r="H16" s="2" t="s">
        <v>11</v>
      </c>
      <c r="I16" s="1">
        <v>529.5</v>
      </c>
      <c r="J16" s="1">
        <v>571.20000000000005</v>
      </c>
      <c r="K16" s="22">
        <v>573.4</v>
      </c>
      <c r="L16" s="28">
        <f>(Taulukko5[[#This Row],[2021]]-Taulukko5[[#This Row],[2020]])/Taulukko5[[#This Row],[2020]]*100</f>
        <v>7.8753541076487341</v>
      </c>
      <c r="M16" s="23">
        <f>((Taulukko5[[#This Row],[2022*]]-Taulukko5[[#This Row],[2021]])/Taulukko5[[#This Row],[2021]])*100</f>
        <v>0.38515406162463789</v>
      </c>
      <c r="O16" s="9"/>
      <c r="P16" s="9"/>
      <c r="Q16" s="9"/>
      <c r="R16" s="9"/>
    </row>
    <row r="17" spans="1:19" x14ac:dyDescent="0.25">
      <c r="A17" s="2" t="s">
        <v>12</v>
      </c>
      <c r="B17" s="1">
        <v>4708.8</v>
      </c>
      <c r="C17" s="1">
        <v>5068.7</v>
      </c>
      <c r="D17" s="1">
        <v>5335.3</v>
      </c>
      <c r="E17" s="28">
        <f>((Taulukko4[[#This Row],[2021]]-Taulukko4[[#This Row],[2020]])/Taulukko4[[#This Row],[2020]])*100</f>
        <v>7.6431362555215685</v>
      </c>
      <c r="F17" s="23">
        <f>((Taulukko4[[#This Row],[2022*]]-Taulukko4[[#This Row],[2021]])/Taulukko4[[#This Row],[2021]])*100</f>
        <v>5.2597312920472783</v>
      </c>
      <c r="H17" s="2" t="s">
        <v>12</v>
      </c>
      <c r="I17" s="1">
        <v>371</v>
      </c>
      <c r="J17" s="1">
        <v>409.5</v>
      </c>
      <c r="K17" s="22">
        <v>399.8</v>
      </c>
      <c r="L17" s="28">
        <f>(Taulukko5[[#This Row],[2021]]-Taulukko5[[#This Row],[2020]])/Taulukko5[[#This Row],[2020]]*100</f>
        <v>10.377358490566039</v>
      </c>
      <c r="M17" s="23">
        <f>((Taulukko5[[#This Row],[2022*]]-Taulukko5[[#This Row],[2021]])/Taulukko5[[#This Row],[2021]])*100</f>
        <v>-2.3687423687423657</v>
      </c>
      <c r="O17" s="9"/>
      <c r="P17" s="9"/>
      <c r="Q17" s="9"/>
      <c r="R17" s="9"/>
    </row>
    <row r="18" spans="1:19" x14ac:dyDescent="0.25">
      <c r="A18" s="2" t="s">
        <v>13</v>
      </c>
      <c r="B18" s="1">
        <v>8401.7999999999993</v>
      </c>
      <c r="C18" s="1">
        <v>8973.5</v>
      </c>
      <c r="D18" s="1">
        <v>9641.7000000000007</v>
      </c>
      <c r="E18" s="28">
        <f>((Taulukko4[[#This Row],[2021]]-Taulukko4[[#This Row],[2020]])/Taulukko4[[#This Row],[2020]])*100</f>
        <v>6.804494275036312</v>
      </c>
      <c r="F18" s="23">
        <f>((Taulukko4[[#This Row],[2022*]]-Taulukko4[[#This Row],[2021]])/Taulukko4[[#This Row],[2021]])*100</f>
        <v>7.4463698668301186</v>
      </c>
      <c r="H18" s="2" t="s">
        <v>13</v>
      </c>
      <c r="I18" s="1">
        <v>436.2</v>
      </c>
      <c r="J18" s="1">
        <v>446.1</v>
      </c>
      <c r="K18" s="22">
        <v>441.1</v>
      </c>
      <c r="L18" s="28">
        <f>(Taulukko5[[#This Row],[2021]]-Taulukko5[[#This Row],[2020]])/Taulukko5[[#This Row],[2020]]*100</f>
        <v>2.2696011004126624</v>
      </c>
      <c r="M18" s="23">
        <f>((Taulukko5[[#This Row],[2022*]]-Taulukko5[[#This Row],[2021]])/Taulukko5[[#This Row],[2021]])*100</f>
        <v>-1.1208249271463797</v>
      </c>
      <c r="O18" s="9"/>
      <c r="P18" s="9"/>
      <c r="Q18" s="9"/>
      <c r="R18" s="9"/>
    </row>
    <row r="19" spans="1:19" x14ac:dyDescent="0.25">
      <c r="A19" s="58" t="s">
        <v>14</v>
      </c>
      <c r="B19" s="59">
        <v>5779</v>
      </c>
      <c r="C19" s="59">
        <v>6092.5</v>
      </c>
      <c r="D19" s="59">
        <v>6426.6</v>
      </c>
      <c r="E19" s="62">
        <f>((Taulukko4[[#This Row],[2021]]-Taulukko4[[#This Row],[2020]])/Taulukko4[[#This Row],[2020]])*100</f>
        <v>5.4248139816577261</v>
      </c>
      <c r="F19" s="63">
        <f>((Taulukko4[[#This Row],[2022*]]-Taulukko4[[#This Row],[2021]])/Taulukko4[[#This Row],[2021]])*100</f>
        <v>5.4837915469840031</v>
      </c>
      <c r="H19" s="58" t="s">
        <v>14</v>
      </c>
      <c r="I19" s="59">
        <v>427.2</v>
      </c>
      <c r="J19" s="59">
        <v>458</v>
      </c>
      <c r="K19" s="64">
        <v>475.5</v>
      </c>
      <c r="L19" s="62">
        <f>(Taulukko5[[#This Row],[2021]]-Taulukko5[[#This Row],[2020]])/Taulukko5[[#This Row],[2020]]*100</f>
        <v>7.2097378277153581</v>
      </c>
      <c r="M19" s="63">
        <f>((Taulukko5[[#This Row],[2022*]]-Taulukko5[[#This Row],[2021]])/Taulukko5[[#This Row],[2021]])*100</f>
        <v>3.820960698689956</v>
      </c>
      <c r="O19" s="9"/>
      <c r="P19" s="9"/>
      <c r="Q19" s="9"/>
      <c r="R19" s="9"/>
      <c r="S19" s="1"/>
    </row>
    <row r="20" spans="1:19" x14ac:dyDescent="0.25">
      <c r="A20" s="2" t="s">
        <v>15</v>
      </c>
      <c r="B20" s="1">
        <v>6169.1</v>
      </c>
      <c r="C20" s="1">
        <v>6817.6</v>
      </c>
      <c r="D20" s="1">
        <v>7184.5</v>
      </c>
      <c r="E20" s="28">
        <f>((Taulukko4[[#This Row],[2021]]-Taulukko4[[#This Row],[2020]])/Taulukko4[[#This Row],[2020]])*100</f>
        <v>10.512068210922177</v>
      </c>
      <c r="F20" s="23">
        <f>((Taulukko4[[#This Row],[2022*]]-Taulukko4[[#This Row],[2021]])/Taulukko4[[#This Row],[2021]])*100</f>
        <v>5.3816592349213748</v>
      </c>
      <c r="H20" s="2" t="s">
        <v>15</v>
      </c>
      <c r="I20" s="1">
        <v>337.6</v>
      </c>
      <c r="J20" s="1">
        <v>361.4</v>
      </c>
      <c r="K20" s="22">
        <v>368.7</v>
      </c>
      <c r="L20" s="28">
        <f>(Taulukko5[[#This Row],[2021]]-Taulukko5[[#This Row],[2020]])/Taulukko5[[#This Row],[2020]]*100</f>
        <v>7.049763033175342</v>
      </c>
      <c r="M20" s="23">
        <f>((Taulukko5[[#This Row],[2022*]]-Taulukko5[[#This Row],[2021]])/Taulukko5[[#This Row],[2021]])*100</f>
        <v>2.0199225235196492</v>
      </c>
      <c r="O20" s="9"/>
      <c r="P20" s="9"/>
      <c r="Q20" s="9"/>
      <c r="R20" s="9"/>
    </row>
    <row r="21" spans="1:19" x14ac:dyDescent="0.25">
      <c r="A21" s="2" t="s">
        <v>16</v>
      </c>
      <c r="B21" s="1">
        <v>2282.6999999999998</v>
      </c>
      <c r="C21" s="1">
        <v>2300.9</v>
      </c>
      <c r="D21" s="1">
        <v>2415.1999999999998</v>
      </c>
      <c r="E21" s="28">
        <f>((Taulukko4[[#This Row],[2021]]-Taulukko4[[#This Row],[2020]])/Taulukko4[[#This Row],[2020]])*100</f>
        <v>0.79730144127569436</v>
      </c>
      <c r="F21" s="23">
        <f>((Taulukko4[[#This Row],[2022*]]-Taulukko4[[#This Row],[2021]])/Taulukko4[[#This Row],[2021]])*100</f>
        <v>4.9676213655525974</v>
      </c>
      <c r="H21" s="2" t="s">
        <v>16</v>
      </c>
      <c r="I21" s="1">
        <v>126.5</v>
      </c>
      <c r="J21" s="1">
        <v>131.69999999999999</v>
      </c>
      <c r="K21" s="22">
        <v>135</v>
      </c>
      <c r="L21" s="28">
        <f>(Taulukko5[[#This Row],[2021]]-Taulukko5[[#This Row],[2020]])/Taulukko5[[#This Row],[2020]]*100</f>
        <v>4.1106719367588838</v>
      </c>
      <c r="M21" s="23">
        <f>((Taulukko5[[#This Row],[2022*]]-Taulukko5[[#This Row],[2021]])/Taulukko5[[#This Row],[2021]])*100</f>
        <v>2.5056947608200546</v>
      </c>
      <c r="O21" s="9"/>
      <c r="P21" s="9"/>
      <c r="Q21" s="9"/>
      <c r="R21" s="9"/>
    </row>
    <row r="22" spans="1:19" x14ac:dyDescent="0.25">
      <c r="A22" s="2" t="s">
        <v>17</v>
      </c>
      <c r="B22" s="1">
        <v>13118.7</v>
      </c>
      <c r="C22" s="1">
        <v>14160.8</v>
      </c>
      <c r="D22" s="1">
        <v>15045.5</v>
      </c>
      <c r="E22" s="28">
        <f>((Taulukko4[[#This Row],[2021]]-Taulukko4[[#This Row],[2020]])/Taulukko4[[#This Row],[2020]])*100</f>
        <v>7.9436224625915566</v>
      </c>
      <c r="F22" s="23">
        <f>((Taulukko4[[#This Row],[2022*]]-Taulukko4[[#This Row],[2021]])/Taulukko4[[#This Row],[2021]])*100</f>
        <v>6.2475283882266597</v>
      </c>
      <c r="H22" s="2" t="s">
        <v>17</v>
      </c>
      <c r="I22" s="1">
        <v>520</v>
      </c>
      <c r="J22" s="1">
        <v>545</v>
      </c>
      <c r="K22" s="22">
        <v>547.70000000000005</v>
      </c>
      <c r="L22" s="28">
        <f>(Taulukko5[[#This Row],[2021]]-Taulukko5[[#This Row],[2020]])/Taulukko5[[#This Row],[2020]]*100</f>
        <v>4.8076923076923084</v>
      </c>
      <c r="M22" s="23">
        <f>((Taulukko5[[#This Row],[2022*]]-Taulukko5[[#This Row],[2021]])/Taulukko5[[#This Row],[2021]])*100</f>
        <v>0.49541284403670555</v>
      </c>
      <c r="O22" s="9"/>
      <c r="P22" s="9"/>
      <c r="Q22" s="9"/>
      <c r="R22" s="9"/>
    </row>
    <row r="23" spans="1:19" x14ac:dyDescent="0.25">
      <c r="A23" s="2" t="s">
        <v>18</v>
      </c>
      <c r="B23" s="1">
        <v>2176.4</v>
      </c>
      <c r="C23" s="1">
        <v>2237.8000000000002</v>
      </c>
      <c r="D23" s="1">
        <v>2659.1</v>
      </c>
      <c r="E23" s="28">
        <f>((Taulukko4[[#This Row],[2021]]-Taulukko4[[#This Row],[2020]])/Taulukko4[[#This Row],[2020]])*100</f>
        <v>2.82117257857012</v>
      </c>
      <c r="F23" s="23">
        <f>((Taulukko4[[#This Row],[2022*]]-Taulukko4[[#This Row],[2021]])/Taulukko4[[#This Row],[2021]])*100</f>
        <v>18.826526052372852</v>
      </c>
      <c r="H23" s="2" t="s">
        <v>18</v>
      </c>
      <c r="I23" s="1">
        <v>219.3</v>
      </c>
      <c r="J23" s="1">
        <v>206.1</v>
      </c>
      <c r="K23" s="22">
        <v>200.1</v>
      </c>
      <c r="L23" s="28">
        <f>(Taulukko5[[#This Row],[2021]]-Taulukko5[[#This Row],[2020]])/Taulukko5[[#This Row],[2020]]*100</f>
        <v>-6.019151846785233</v>
      </c>
      <c r="M23" s="23">
        <f>((Taulukko5[[#This Row],[2022*]]-Taulukko5[[#This Row],[2021]])/Taulukko5[[#This Row],[2021]])*100</f>
        <v>-2.9112081513828238</v>
      </c>
      <c r="O23" s="9"/>
      <c r="P23" s="9"/>
      <c r="Q23" s="9"/>
      <c r="R23" s="9"/>
    </row>
    <row r="24" spans="1:19" x14ac:dyDescent="0.25">
      <c r="A24" s="2" t="s">
        <v>19</v>
      </c>
      <c r="B24" s="1">
        <v>5986.3</v>
      </c>
      <c r="C24" s="1">
        <v>6130.5</v>
      </c>
      <c r="D24" s="1">
        <v>7291.8</v>
      </c>
      <c r="E24" s="28">
        <f>((Taulukko4[[#This Row],[2021]]-Taulukko4[[#This Row],[2020]])/Taulukko4[[#This Row],[2020]])*100</f>
        <v>2.4088335031655586</v>
      </c>
      <c r="F24" s="23">
        <f>((Taulukko4[[#This Row],[2022*]]-Taulukko4[[#This Row],[2021]])/Taulukko4[[#This Row],[2021]])*100</f>
        <v>18.942989968191831</v>
      </c>
      <c r="H24" s="2" t="s">
        <v>19</v>
      </c>
      <c r="I24" s="1">
        <v>298.10000000000002</v>
      </c>
      <c r="J24" s="1">
        <v>276.5</v>
      </c>
      <c r="K24" s="22">
        <v>264.10000000000002</v>
      </c>
      <c r="L24" s="28">
        <f>(Taulukko5[[#This Row],[2021]]-Taulukko5[[#This Row],[2020]])/Taulukko5[[#This Row],[2020]]*100</f>
        <v>-7.2458906407245962</v>
      </c>
      <c r="M24" s="23">
        <f>((Taulukko5[[#This Row],[2022*]]-Taulukko5[[#This Row],[2021]])/Taulukko5[[#This Row],[2021]])*100</f>
        <v>-4.4846292947558686</v>
      </c>
      <c r="O24" s="9"/>
      <c r="P24" s="9"/>
      <c r="Q24" s="9"/>
      <c r="R24" s="9"/>
    </row>
    <row r="25" spans="1:19" x14ac:dyDescent="0.25">
      <c r="A25" s="2" t="s">
        <v>20</v>
      </c>
      <c r="B25" s="1">
        <v>1040.7</v>
      </c>
      <c r="C25" s="1">
        <v>1165.8</v>
      </c>
      <c r="D25" s="1">
        <v>1313.2</v>
      </c>
      <c r="E25" s="28">
        <f>((Taulukko4[[#This Row],[2021]]-Taulukko4[[#This Row],[2020]])/Taulukko4[[#This Row],[2020]])*100</f>
        <v>12.020755260882089</v>
      </c>
      <c r="F25" s="23">
        <f>((Taulukko4[[#This Row],[2022*]]-Taulukko4[[#This Row],[2021]])/Taulukko4[[#This Row],[2021]])*100</f>
        <v>12.643678160919549</v>
      </c>
      <c r="H25" s="2" t="s">
        <v>20</v>
      </c>
      <c r="I25" s="1">
        <v>34.200000000000003</v>
      </c>
      <c r="J25" s="1">
        <v>33.200000000000003</v>
      </c>
      <c r="K25" s="22">
        <v>35.6</v>
      </c>
      <c r="L25" s="28">
        <f>(Taulukko5[[#This Row],[2021]]-Taulukko5[[#This Row],[2020]])/Taulukko5[[#This Row],[2020]]*100</f>
        <v>-2.9239766081871341</v>
      </c>
      <c r="M25" s="23">
        <f>((Taulukko5[[#This Row],[2022*]]-Taulukko5[[#This Row],[2021]])/Taulukko5[[#This Row],[2021]])*100</f>
        <v>7.2289156626505982</v>
      </c>
      <c r="O25" s="9"/>
      <c r="P25" s="9"/>
      <c r="Q25" s="9"/>
      <c r="R25" s="9"/>
    </row>
    <row r="26" spans="1:19" x14ac:dyDescent="0.25">
      <c r="A26" s="2" t="s">
        <v>31</v>
      </c>
      <c r="B26" s="100">
        <v>72.5</v>
      </c>
      <c r="C26" s="101">
        <v>75.7</v>
      </c>
      <c r="D26" s="102" t="s">
        <v>119</v>
      </c>
      <c r="E26" s="28">
        <f>((Taulukko4[[#This Row],[2021]]-Taulukko4[[#This Row],[2020]])/Taulukko4[[#This Row],[2020]])*100</f>
        <v>4.4137931034482794</v>
      </c>
      <c r="F26" s="23" t="s">
        <v>118</v>
      </c>
      <c r="H26" s="2" t="s">
        <v>31</v>
      </c>
      <c r="I26" s="1">
        <v>0</v>
      </c>
      <c r="J26" s="1">
        <v>0</v>
      </c>
      <c r="K26" s="22" t="s">
        <v>119</v>
      </c>
      <c r="L26" s="28" t="s">
        <v>118</v>
      </c>
      <c r="M26" s="23" t="s">
        <v>118</v>
      </c>
      <c r="O26" s="9"/>
      <c r="P26" s="9"/>
      <c r="Q26" s="9"/>
      <c r="R26" s="9"/>
    </row>
    <row r="27" spans="1:19" x14ac:dyDescent="0.25">
      <c r="A27" s="18" t="s">
        <v>1</v>
      </c>
      <c r="B27" s="25">
        <v>206158</v>
      </c>
      <c r="C27" s="25">
        <v>217466</v>
      </c>
      <c r="D27" s="25">
        <v>233649</v>
      </c>
      <c r="E27" s="29">
        <f>((Taulukko4[[#This Row],[2021]]-Taulukko4[[#This Row],[2020]])/Taulukko4[[#This Row],[2020]])*100</f>
        <v>5.4851133596561858</v>
      </c>
      <c r="F27" s="30">
        <f>((Taulukko4[[#This Row],[2022*]]-Taulukko4[[#This Row],[2021]])/Taulukko4[[#This Row],[2021]])*100</f>
        <v>7.4416230583171625</v>
      </c>
      <c r="H27" s="18" t="s">
        <v>1</v>
      </c>
      <c r="I27" s="25">
        <v>5837</v>
      </c>
      <c r="J27" s="25">
        <v>6108</v>
      </c>
      <c r="K27" s="57">
        <v>6158</v>
      </c>
      <c r="L27" s="29">
        <f>(Taulukko5[[#This Row],[2021]]-Taulukko5[[#This Row],[2020]])/Taulukko5[[#This Row],[2020]]*100</f>
        <v>4.6427959568271371</v>
      </c>
      <c r="M27" s="30">
        <f>((Taulukko5[[#This Row],[2022*]]-Taulukko5[[#This Row],[2021]])/Taulukko5[[#This Row],[2021]])*100</f>
        <v>0.8185985592665358</v>
      </c>
      <c r="O27" s="9"/>
      <c r="P27" s="9"/>
      <c r="Q27" s="9"/>
      <c r="R27" s="9"/>
    </row>
    <row r="29" spans="1:19" x14ac:dyDescent="0.25">
      <c r="B29" s="9"/>
      <c r="C29" s="9"/>
      <c r="D29" s="9"/>
    </row>
    <row r="30" spans="1:19" ht="15.75" x14ac:dyDescent="0.25">
      <c r="A30" s="31" t="s">
        <v>24</v>
      </c>
      <c r="H30" s="32" t="s">
        <v>23</v>
      </c>
    </row>
    <row r="31" spans="1:19" ht="30" x14ac:dyDescent="0.25">
      <c r="A31" s="4" t="s">
        <v>21</v>
      </c>
      <c r="B31" s="16" t="s">
        <v>115</v>
      </c>
      <c r="C31" s="16" t="s">
        <v>128</v>
      </c>
      <c r="D31" s="16" t="s">
        <v>123</v>
      </c>
      <c r="E31" s="17" t="s">
        <v>116</v>
      </c>
      <c r="F31" s="17" t="s">
        <v>129</v>
      </c>
      <c r="H31" s="4" t="s">
        <v>21</v>
      </c>
      <c r="I31" s="74" t="s">
        <v>115</v>
      </c>
      <c r="J31" s="16" t="s">
        <v>128</v>
      </c>
      <c r="K31" s="16" t="s">
        <v>123</v>
      </c>
      <c r="L31" s="17" t="s">
        <v>116</v>
      </c>
      <c r="M31" s="17" t="s">
        <v>129</v>
      </c>
    </row>
    <row r="32" spans="1:19" x14ac:dyDescent="0.25">
      <c r="A32" s="20" t="s">
        <v>2</v>
      </c>
      <c r="B32" s="21">
        <v>19053</v>
      </c>
      <c r="C32" s="21">
        <v>18826.400000000001</v>
      </c>
      <c r="D32" s="21">
        <v>22951.599999999999</v>
      </c>
      <c r="E32" s="26">
        <v>1.8807386056759097</v>
      </c>
      <c r="F32" s="27">
        <v>3.9240386735111756</v>
      </c>
      <c r="H32" s="20" t="s">
        <v>2</v>
      </c>
      <c r="I32" s="21">
        <v>62276.4</v>
      </c>
      <c r="J32" s="21">
        <v>66501.899999999994</v>
      </c>
      <c r="K32" s="21">
        <v>68903.600000000006</v>
      </c>
      <c r="L32" s="26">
        <f>((Taulukko7[[#This Row],[2021]]-Taulukko7[[#This Row],[2020]])/Taulukko7[[#This Row],[2020]])*100</f>
        <v>6.7850742817503775</v>
      </c>
      <c r="M32" s="27">
        <f>((Taulukko7[[#This Row],[2022*]]-Taulukko7[[#This Row],[2021]])/Taulukko7[[#This Row],[2021]])*100</f>
        <v>3.6114757623466573</v>
      </c>
    </row>
    <row r="33" spans="1:13" x14ac:dyDescent="0.25">
      <c r="A33" s="2" t="s">
        <v>3</v>
      </c>
      <c r="B33" s="1">
        <v>5547.8</v>
      </c>
      <c r="C33" s="1">
        <v>5712.4</v>
      </c>
      <c r="D33" s="1">
        <v>6166.5</v>
      </c>
      <c r="E33" s="28">
        <v>-1.1790058594097814</v>
      </c>
      <c r="F33" s="23">
        <v>4.8642024257934384</v>
      </c>
      <c r="H33" s="2" t="s">
        <v>3</v>
      </c>
      <c r="I33" s="1">
        <v>10647.5</v>
      </c>
      <c r="J33" s="1">
        <v>11201</v>
      </c>
      <c r="K33" s="1">
        <v>12008.3</v>
      </c>
      <c r="L33" s="28">
        <f>((Taulukko7[[#This Row],[2021]]-Taulukko7[[#This Row],[2020]])/Taulukko7[[#This Row],[2020]])*100</f>
        <v>5.1984033810753703</v>
      </c>
      <c r="M33" s="23">
        <f>((Taulukko7[[#This Row],[2022*]]-Taulukko7[[#This Row],[2021]])/Taulukko7[[#This Row],[2021]])*100</f>
        <v>7.2073921971252508</v>
      </c>
    </row>
    <row r="34" spans="1:13" x14ac:dyDescent="0.25">
      <c r="A34" s="2" t="s">
        <v>4</v>
      </c>
      <c r="B34" s="1">
        <v>2510.8000000000002</v>
      </c>
      <c r="C34" s="1">
        <v>2670.9</v>
      </c>
      <c r="D34" s="1">
        <v>3053.6</v>
      </c>
      <c r="E34" s="28">
        <v>2.7061681738426331</v>
      </c>
      <c r="F34" s="23">
        <v>11.998160194493718</v>
      </c>
      <c r="H34" s="2" t="s">
        <v>4</v>
      </c>
      <c r="I34" s="1">
        <v>4192.8999999999996</v>
      </c>
      <c r="J34" s="1">
        <v>4438.2</v>
      </c>
      <c r="K34" s="1">
        <v>4667.6000000000004</v>
      </c>
      <c r="L34" s="28">
        <f>((Taulukko7[[#This Row],[2021]]-Taulukko7[[#This Row],[2020]])/Taulukko7[[#This Row],[2020]])*100</f>
        <v>5.850366095065473</v>
      </c>
      <c r="M34" s="23">
        <f>((Taulukko7[[#This Row],[2022*]]-Taulukko7[[#This Row],[2021]])/Taulukko7[[#This Row],[2021]])*100</f>
        <v>5.1687621107656376</v>
      </c>
    </row>
    <row r="35" spans="1:13" x14ac:dyDescent="0.25">
      <c r="A35" s="2" t="s">
        <v>5</v>
      </c>
      <c r="B35" s="1">
        <v>1521.9</v>
      </c>
      <c r="C35" s="1">
        <v>1692.2</v>
      </c>
      <c r="D35" s="1">
        <v>1681</v>
      </c>
      <c r="E35" s="28">
        <v>-0.66028561191585666</v>
      </c>
      <c r="F35" s="23">
        <v>6.2087798845836888</v>
      </c>
      <c r="H35" s="2" t="s">
        <v>5</v>
      </c>
      <c r="I35" s="1">
        <v>3588.5</v>
      </c>
      <c r="J35" s="1">
        <v>3768.4</v>
      </c>
      <c r="K35" s="1">
        <v>3962.1</v>
      </c>
      <c r="L35" s="28">
        <f>((Taulukko7[[#This Row],[2021]]-Taulukko7[[#This Row],[2020]])/Taulukko7[[#This Row],[2020]])*100</f>
        <v>5.0132367284380681</v>
      </c>
      <c r="M35" s="23">
        <f>((Taulukko7[[#This Row],[2022*]]-Taulukko7[[#This Row],[2021]])/Taulukko7[[#This Row],[2021]])*100</f>
        <v>5.1401125145950486</v>
      </c>
    </row>
    <row r="36" spans="1:13" x14ac:dyDescent="0.25">
      <c r="A36" s="2" t="s">
        <v>6</v>
      </c>
      <c r="B36" s="1">
        <v>5542.2</v>
      </c>
      <c r="C36" s="1">
        <v>5831.4</v>
      </c>
      <c r="D36" s="1">
        <v>5964.5</v>
      </c>
      <c r="E36" s="28">
        <v>-1.5073843524960222</v>
      </c>
      <c r="F36" s="23">
        <v>10.676002230621473</v>
      </c>
      <c r="H36" s="2" t="s">
        <v>6</v>
      </c>
      <c r="I36" s="1">
        <v>12313.5</v>
      </c>
      <c r="J36" s="1">
        <v>12977.5</v>
      </c>
      <c r="K36" s="1">
        <v>14077.9</v>
      </c>
      <c r="L36" s="28">
        <f>((Taulukko7[[#This Row],[2021]]-Taulukko7[[#This Row],[2020]])/Taulukko7[[#This Row],[2020]])*100</f>
        <v>5.3924554350915663</v>
      </c>
      <c r="M36" s="23">
        <f>((Taulukko7[[#This Row],[2022*]]-Taulukko7[[#This Row],[2021]])/Taulukko7[[#This Row],[2021]])*100</f>
        <v>8.4792910807166226</v>
      </c>
    </row>
    <row r="37" spans="1:13" x14ac:dyDescent="0.25">
      <c r="A37" s="2" t="s">
        <v>7</v>
      </c>
      <c r="B37" s="1">
        <v>1940.8</v>
      </c>
      <c r="C37" s="1">
        <v>2034.3</v>
      </c>
      <c r="D37" s="1">
        <v>2286</v>
      </c>
      <c r="E37" s="28">
        <v>-10.380529783514863</v>
      </c>
      <c r="F37" s="23">
        <v>24.576144036008994</v>
      </c>
      <c r="H37" s="2" t="s">
        <v>7</v>
      </c>
      <c r="I37" s="1">
        <v>3763.7</v>
      </c>
      <c r="J37" s="1">
        <v>3952.2</v>
      </c>
      <c r="K37" s="1">
        <v>4198.1000000000004</v>
      </c>
      <c r="L37" s="28">
        <f>((Taulukko7[[#This Row],[2021]]-Taulukko7[[#This Row],[2020]])/Taulukko7[[#This Row],[2020]])*100</f>
        <v>5.0083694237053962</v>
      </c>
      <c r="M37" s="23">
        <f>((Taulukko7[[#This Row],[2022*]]-Taulukko7[[#This Row],[2021]])/Taulukko7[[#This Row],[2021]])*100</f>
        <v>6.2218511208947058</v>
      </c>
    </row>
    <row r="38" spans="1:13" x14ac:dyDescent="0.25">
      <c r="A38" s="2" t="s">
        <v>8</v>
      </c>
      <c r="B38" s="1">
        <v>1618.2</v>
      </c>
      <c r="C38" s="1">
        <v>1808.4</v>
      </c>
      <c r="D38" s="1">
        <v>1873.5</v>
      </c>
      <c r="E38" s="28">
        <v>-2.2288898414059255</v>
      </c>
      <c r="F38" s="23">
        <v>7.6481606950699499</v>
      </c>
      <c r="H38" s="2" t="s">
        <v>8</v>
      </c>
      <c r="I38" s="1">
        <v>4183.7</v>
      </c>
      <c r="J38" s="1">
        <v>4156.6000000000004</v>
      </c>
      <c r="K38" s="1">
        <v>4301.3</v>
      </c>
      <c r="L38" s="28">
        <f>((Taulukko7[[#This Row],[2021]]-Taulukko7[[#This Row],[2020]])/Taulukko7[[#This Row],[2020]])*100</f>
        <v>-0.64775198986541715</v>
      </c>
      <c r="M38" s="23">
        <f>((Taulukko7[[#This Row],[2022*]]-Taulukko7[[#This Row],[2021]])/Taulukko7[[#This Row],[2021]])*100</f>
        <v>3.4812106048212437</v>
      </c>
    </row>
    <row r="39" spans="1:13" x14ac:dyDescent="0.25">
      <c r="A39" s="2" t="s">
        <v>9</v>
      </c>
      <c r="B39" s="1">
        <v>1339.5</v>
      </c>
      <c r="C39" s="1">
        <v>1691.7</v>
      </c>
      <c r="D39" s="1">
        <v>1815.4</v>
      </c>
      <c r="E39" s="28">
        <v>3.7314410889142549</v>
      </c>
      <c r="F39" s="23">
        <v>4.5736769908309975</v>
      </c>
      <c r="H39" s="2" t="s">
        <v>9</v>
      </c>
      <c r="I39" s="1">
        <v>2645.8</v>
      </c>
      <c r="J39" s="1">
        <v>2728.3</v>
      </c>
      <c r="K39" s="1">
        <v>2829.2</v>
      </c>
      <c r="L39" s="28">
        <f>((Taulukko7[[#This Row],[2021]]-Taulukko7[[#This Row],[2020]])/Taulukko7[[#This Row],[2020]])*100</f>
        <v>3.1181495199939522</v>
      </c>
      <c r="M39" s="23">
        <f>((Taulukko7[[#This Row],[2022*]]-Taulukko7[[#This Row],[2021]])/Taulukko7[[#This Row],[2021]])*100</f>
        <v>3.6982736502583893</v>
      </c>
    </row>
    <row r="40" spans="1:13" x14ac:dyDescent="0.25">
      <c r="A40" s="2" t="s">
        <v>10</v>
      </c>
      <c r="B40" s="1">
        <v>888.1</v>
      </c>
      <c r="C40" s="1">
        <v>909.6</v>
      </c>
      <c r="D40" s="1">
        <v>1114.5999999999999</v>
      </c>
      <c r="E40" s="28">
        <v>-5.0951913640824404</v>
      </c>
      <c r="F40" s="23">
        <v>13.698970095545365</v>
      </c>
      <c r="H40" s="2" t="s">
        <v>10</v>
      </c>
      <c r="I40" s="1">
        <v>2518.6</v>
      </c>
      <c r="J40" s="1">
        <v>2608.1</v>
      </c>
      <c r="K40" s="1">
        <v>2684.8</v>
      </c>
      <c r="L40" s="28">
        <f>((Taulukko7[[#This Row],[2021]]-Taulukko7[[#This Row],[2020]])/Taulukko7[[#This Row],[2020]])*100</f>
        <v>3.5535615024219807</v>
      </c>
      <c r="M40" s="23">
        <f>((Taulukko7[[#This Row],[2022*]]-Taulukko7[[#This Row],[2021]])/Taulukko7[[#This Row],[2021]])*100</f>
        <v>2.9408381580460978</v>
      </c>
    </row>
    <row r="41" spans="1:13" x14ac:dyDescent="0.25">
      <c r="A41" s="2" t="s">
        <v>11</v>
      </c>
      <c r="B41" s="1">
        <v>2085.6999999999998</v>
      </c>
      <c r="C41" s="1">
        <v>2275.4</v>
      </c>
      <c r="D41" s="1">
        <v>2688.1</v>
      </c>
      <c r="E41" s="28">
        <v>-0.36591740721379762</v>
      </c>
      <c r="F41" s="23">
        <v>9.3564183280867432</v>
      </c>
      <c r="H41" s="2" t="s">
        <v>11</v>
      </c>
      <c r="I41" s="1">
        <v>5176.6000000000004</v>
      </c>
      <c r="J41" s="1">
        <v>5416.7</v>
      </c>
      <c r="K41" s="1">
        <v>5739.1</v>
      </c>
      <c r="L41" s="28">
        <f>((Taulukko7[[#This Row],[2021]]-Taulukko7[[#This Row],[2020]])/Taulukko7[[#This Row],[2020]])*100</f>
        <v>4.6381795000579418</v>
      </c>
      <c r="M41" s="23">
        <f>((Taulukko7[[#This Row],[2022*]]-Taulukko7[[#This Row],[2021]])/Taulukko7[[#This Row],[2021]])*100</f>
        <v>5.9519633725331023</v>
      </c>
    </row>
    <row r="42" spans="1:13" x14ac:dyDescent="0.25">
      <c r="A42" s="2" t="s">
        <v>12</v>
      </c>
      <c r="B42" s="1">
        <v>1272.3</v>
      </c>
      <c r="C42" s="1">
        <v>1499.9</v>
      </c>
      <c r="D42" s="1">
        <v>1635</v>
      </c>
      <c r="E42" s="28">
        <v>-8.0589012044335995</v>
      </c>
      <c r="F42" s="23">
        <v>21.251686469077782</v>
      </c>
      <c r="H42" s="2" t="s">
        <v>12</v>
      </c>
      <c r="I42" s="1">
        <v>3065.5</v>
      </c>
      <c r="J42" s="1">
        <v>3159.4</v>
      </c>
      <c r="K42" s="1">
        <v>3300.5</v>
      </c>
      <c r="L42" s="28">
        <f>((Taulukko7[[#This Row],[2021]]-Taulukko7[[#This Row],[2020]])/Taulukko7[[#This Row],[2020]])*100</f>
        <v>3.063121839830373</v>
      </c>
      <c r="M42" s="23">
        <f>((Taulukko7[[#This Row],[2022*]]-Taulukko7[[#This Row],[2021]])/Taulukko7[[#This Row],[2021]])*100</f>
        <v>4.4660378552889766</v>
      </c>
    </row>
    <row r="43" spans="1:13" x14ac:dyDescent="0.25">
      <c r="A43" s="2" t="s">
        <v>13</v>
      </c>
      <c r="B43" s="1">
        <v>2420.6</v>
      </c>
      <c r="C43" s="1">
        <v>2698.2</v>
      </c>
      <c r="D43" s="1">
        <v>3059.2</v>
      </c>
      <c r="E43" s="28">
        <v>-1.003009027081244</v>
      </c>
      <c r="F43" s="23">
        <v>6.7432173815152634</v>
      </c>
      <c r="H43" s="2" t="s">
        <v>13</v>
      </c>
      <c r="I43" s="1">
        <v>5545</v>
      </c>
      <c r="J43" s="1">
        <v>5829.3</v>
      </c>
      <c r="K43" s="1">
        <v>6141.4</v>
      </c>
      <c r="L43" s="28">
        <f>((Taulukko7[[#This Row],[2021]]-Taulukko7[[#This Row],[2020]])/Taulukko7[[#This Row],[2020]])*100</f>
        <v>5.1271415689810675</v>
      </c>
      <c r="M43" s="23">
        <f>((Taulukko7[[#This Row],[2022*]]-Taulukko7[[#This Row],[2021]])/Taulukko7[[#This Row],[2021]])*100</f>
        <v>5.3539876142933016</v>
      </c>
    </row>
    <row r="44" spans="1:13" x14ac:dyDescent="0.25">
      <c r="A44" s="58" t="s">
        <v>14</v>
      </c>
      <c r="B44" s="59">
        <v>1715.1</v>
      </c>
      <c r="C44" s="59">
        <v>1801.3</v>
      </c>
      <c r="D44" s="59">
        <v>1947.4</v>
      </c>
      <c r="E44" s="62">
        <v>-2.4466691616766343</v>
      </c>
      <c r="F44" s="63">
        <v>9.1641490433031176</v>
      </c>
      <c r="H44" s="58" t="s">
        <v>14</v>
      </c>
      <c r="I44" s="59">
        <v>3636.7</v>
      </c>
      <c r="J44" s="59">
        <v>3833.2</v>
      </c>
      <c r="K44" s="59">
        <v>4003.7</v>
      </c>
      <c r="L44" s="62">
        <f>((Taulukko7[[#This Row],[2021]]-Taulukko7[[#This Row],[2020]])/Taulukko7[[#This Row],[2020]])*100</f>
        <v>5.4032501993565596</v>
      </c>
      <c r="M44" s="63">
        <f>((Taulukko7[[#This Row],[2022*]]-Taulukko7[[#This Row],[2021]])/Taulukko7[[#This Row],[2021]])*100</f>
        <v>4.447980799332151</v>
      </c>
    </row>
    <row r="45" spans="1:13" x14ac:dyDescent="0.25">
      <c r="A45" s="2" t="s">
        <v>15</v>
      </c>
      <c r="B45" s="1">
        <v>2299.6</v>
      </c>
      <c r="C45" s="1">
        <v>2731.2</v>
      </c>
      <c r="D45" s="1">
        <v>2816.3</v>
      </c>
      <c r="E45" s="28">
        <v>-10.323900924423116</v>
      </c>
      <c r="F45" s="23">
        <v>19.586087503934539</v>
      </c>
      <c r="H45" s="2" t="s">
        <v>15</v>
      </c>
      <c r="I45" s="1">
        <v>3531.9</v>
      </c>
      <c r="J45" s="1">
        <v>3725.1</v>
      </c>
      <c r="K45" s="1">
        <v>3999.5</v>
      </c>
      <c r="L45" s="28">
        <f>((Taulukko7[[#This Row],[2021]]-Taulukko7[[#This Row],[2020]])/Taulukko7[[#This Row],[2020]])*100</f>
        <v>5.4701435487980916</v>
      </c>
      <c r="M45" s="23">
        <f>((Taulukko7[[#This Row],[2022*]]-Taulukko7[[#This Row],[2021]])/Taulukko7[[#This Row],[2021]])*100</f>
        <v>7.366245201471104</v>
      </c>
    </row>
    <row r="46" spans="1:13" x14ac:dyDescent="0.25">
      <c r="A46" s="2" t="s">
        <v>16</v>
      </c>
      <c r="B46" s="1">
        <v>723.9</v>
      </c>
      <c r="C46" s="1">
        <v>692.6</v>
      </c>
      <c r="D46" s="1">
        <v>778.6</v>
      </c>
      <c r="E46" s="28">
        <v>0.69541029207232274</v>
      </c>
      <c r="F46" s="23">
        <v>-4.0055248618784534</v>
      </c>
      <c r="H46" s="2" t="s">
        <v>16</v>
      </c>
      <c r="I46" s="1">
        <v>1432.3</v>
      </c>
      <c r="J46" s="1">
        <v>1476.7</v>
      </c>
      <c r="K46" s="1">
        <v>1501.7</v>
      </c>
      <c r="L46" s="28">
        <f>((Taulukko7[[#This Row],[2021]]-Taulukko7[[#This Row],[2020]])/Taulukko7[[#This Row],[2020]])*100</f>
        <v>3.0999092368917189</v>
      </c>
      <c r="M46" s="23">
        <f>((Taulukko7[[#This Row],[2022*]]-Taulukko7[[#This Row],[2021]])/Taulukko7[[#This Row],[2021]])*100</f>
        <v>1.6929640414437599</v>
      </c>
    </row>
    <row r="47" spans="1:13" x14ac:dyDescent="0.25">
      <c r="A47" s="2" t="s">
        <v>17</v>
      </c>
      <c r="B47" s="1">
        <v>3980.7</v>
      </c>
      <c r="C47" s="1">
        <v>4547.2</v>
      </c>
      <c r="D47" s="1">
        <v>4881</v>
      </c>
      <c r="E47" s="28">
        <v>2.7361899845121322</v>
      </c>
      <c r="F47" s="23">
        <v>20.454773869346742</v>
      </c>
      <c r="H47" s="2" t="s">
        <v>17</v>
      </c>
      <c r="I47" s="1">
        <v>8618.1</v>
      </c>
      <c r="J47" s="1">
        <v>9068.6</v>
      </c>
      <c r="K47" s="1">
        <v>9616.7999999999993</v>
      </c>
      <c r="L47" s="28">
        <f>((Taulukko7[[#This Row],[2021]]-Taulukko7[[#This Row],[2020]])/Taulukko7[[#This Row],[2020]])*100</f>
        <v>5.2273703020387323</v>
      </c>
      <c r="M47" s="23">
        <f>((Taulukko7[[#This Row],[2022*]]-Taulukko7[[#This Row],[2021]])/Taulukko7[[#This Row],[2021]])*100</f>
        <v>6.0450345146990596</v>
      </c>
    </row>
    <row r="48" spans="1:13" x14ac:dyDescent="0.25">
      <c r="A48" s="2" t="s">
        <v>18</v>
      </c>
      <c r="B48" s="1">
        <v>540.9</v>
      </c>
      <c r="C48" s="1">
        <v>569.1</v>
      </c>
      <c r="D48" s="1">
        <v>823.2</v>
      </c>
      <c r="E48" s="28">
        <v>4.8652839697615864</v>
      </c>
      <c r="F48" s="23">
        <v>6.0998151571164509</v>
      </c>
      <c r="H48" s="2" t="s">
        <v>18</v>
      </c>
      <c r="I48" s="1">
        <v>1416.2</v>
      </c>
      <c r="J48" s="1">
        <v>1462.6</v>
      </c>
      <c r="K48" s="1">
        <v>1635.7</v>
      </c>
      <c r="L48" s="28">
        <f>((Taulukko7[[#This Row],[2021]]-Taulukko7[[#This Row],[2020]])/Taulukko7[[#This Row],[2020]])*100</f>
        <v>3.2763733935884662</v>
      </c>
      <c r="M48" s="23">
        <f>((Taulukko7[[#This Row],[2022*]]-Taulukko7[[#This Row],[2021]])/Taulukko7[[#This Row],[2021]])*100</f>
        <v>11.835088199097507</v>
      </c>
    </row>
    <row r="49" spans="1:13" x14ac:dyDescent="0.25">
      <c r="A49" s="2" t="s">
        <v>19</v>
      </c>
      <c r="B49" s="1">
        <v>1999.9</v>
      </c>
      <c r="C49" s="1">
        <v>2067.4</v>
      </c>
      <c r="D49" s="1">
        <v>2892.8</v>
      </c>
      <c r="E49" s="28">
        <v>2.2527134958017609</v>
      </c>
      <c r="F49" s="23">
        <v>3.2495493691167567</v>
      </c>
      <c r="H49" s="2" t="s">
        <v>19</v>
      </c>
      <c r="I49" s="1">
        <v>3688.3</v>
      </c>
      <c r="J49" s="1">
        <v>3786.6</v>
      </c>
      <c r="K49" s="1">
        <v>4134.8999999999996</v>
      </c>
      <c r="L49" s="28">
        <f>((Taulukko7[[#This Row],[2021]]-Taulukko7[[#This Row],[2020]])/Taulukko7[[#This Row],[2020]])*100</f>
        <v>2.6651845023452463</v>
      </c>
      <c r="M49" s="23">
        <f>((Taulukko7[[#This Row],[2022*]]-Taulukko7[[#This Row],[2021]])/Taulukko7[[#This Row],[2021]])*100</f>
        <v>9.1982253208683176</v>
      </c>
    </row>
    <row r="50" spans="1:13" x14ac:dyDescent="0.25">
      <c r="A50" s="2" t="s">
        <v>20</v>
      </c>
      <c r="B50" s="1">
        <v>215.1</v>
      </c>
      <c r="C50" s="1">
        <v>234.5</v>
      </c>
      <c r="D50" s="1">
        <v>247.5</v>
      </c>
      <c r="E50" s="28">
        <v>3.6109773712084738</v>
      </c>
      <c r="F50" s="23">
        <v>14.498141263940528</v>
      </c>
      <c r="H50" s="2" t="s">
        <v>20</v>
      </c>
      <c r="I50" s="1">
        <v>791.3</v>
      </c>
      <c r="J50" s="1">
        <v>898</v>
      </c>
      <c r="K50" s="1">
        <v>1030.0999999999999</v>
      </c>
      <c r="L50" s="28">
        <f>((Taulukko7[[#This Row],[2021]]-Taulukko7[[#This Row],[2020]])/Taulukko7[[#This Row],[2020]])*100</f>
        <v>13.484140022747384</v>
      </c>
      <c r="M50" s="23">
        <f>((Taulukko7[[#This Row],[2022*]]-Taulukko7[[#This Row],[2021]])/Taulukko7[[#This Row],[2021]])*100</f>
        <v>14.710467706013352</v>
      </c>
    </row>
    <row r="51" spans="1:13" x14ac:dyDescent="0.25">
      <c r="A51" s="2" t="s">
        <v>31</v>
      </c>
      <c r="B51" s="1">
        <v>0</v>
      </c>
      <c r="C51" s="1">
        <v>0</v>
      </c>
      <c r="D51" s="22" t="s">
        <v>119</v>
      </c>
      <c r="E51" s="28" t="s">
        <v>118</v>
      </c>
      <c r="F51" s="23" t="s">
        <v>118</v>
      </c>
      <c r="H51" s="2" t="s">
        <v>31</v>
      </c>
      <c r="I51" s="1">
        <v>72.5</v>
      </c>
      <c r="J51" s="1">
        <v>75.7</v>
      </c>
      <c r="K51" s="22" t="s">
        <v>119</v>
      </c>
      <c r="L51" s="28">
        <f>((Taulukko7[[#This Row],[2021]]-Taulukko7[[#This Row],[2020]])/Taulukko7[[#This Row],[2020]])*100</f>
        <v>4.4137931034482794</v>
      </c>
      <c r="M51" s="23" t="s">
        <v>118</v>
      </c>
    </row>
    <row r="52" spans="1:13" x14ac:dyDescent="0.25">
      <c r="A52" s="18" t="s">
        <v>1</v>
      </c>
      <c r="B52" s="25">
        <v>57216</v>
      </c>
      <c r="C52" s="25">
        <v>60294</v>
      </c>
      <c r="D52" s="25">
        <v>68676</v>
      </c>
      <c r="E52" s="29">
        <v>-0.1431714215874568</v>
      </c>
      <c r="F52" s="30">
        <v>8.1479927262554206</v>
      </c>
      <c r="H52" s="18" t="s">
        <v>1</v>
      </c>
      <c r="I52" s="25">
        <v>143105</v>
      </c>
      <c r="J52" s="25">
        <v>151064</v>
      </c>
      <c r="K52" s="25">
        <v>158815</v>
      </c>
      <c r="L52" s="29">
        <f>((Taulukko7[[#This Row],[2021]]-Taulukko7[[#This Row],[2020]])/Taulukko7[[#This Row],[2020]])*100</f>
        <v>5.5616505363194859</v>
      </c>
      <c r="M52" s="30">
        <f>((Taulukko7[[#This Row],[2022*]]-Taulukko7[[#This Row],[2021]])/Taulukko7[[#This Row],[2021]])*100</f>
        <v>5.1309378806333736</v>
      </c>
    </row>
  </sheetData>
  <printOptions gridLines="1"/>
  <pageMargins left="0" right="0" top="0" bottom="0" header="0.51181102362204722" footer="0.74803149606299213"/>
  <pageSetup paperSize="9" scale="72" orientation="landscape" r:id="rId1"/>
  <ignoredErrors>
    <ignoredError sqref="F26 L26:M26" calculatedColumn="1"/>
  </ignoredErrors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88465-17F7-4D6A-8DE0-6272DF036BD5}">
  <sheetPr>
    <tabColor theme="3" tint="0.59999389629810485"/>
  </sheetPr>
  <dimension ref="A1:V72"/>
  <sheetViews>
    <sheetView zoomScaleNormal="100" workbookViewId="0">
      <selection activeCell="A3" sqref="A3"/>
    </sheetView>
  </sheetViews>
  <sheetFormatPr defaultColWidth="9.140625" defaultRowHeight="15" x14ac:dyDescent="0.25"/>
  <cols>
    <col min="1" max="1" width="41.140625" style="7" customWidth="1"/>
    <col min="2" max="3" width="6.28515625" style="7" bestFit="1" customWidth="1"/>
    <col min="4" max="5" width="5.28515625" style="7" bestFit="1" customWidth="1"/>
    <col min="6" max="6" width="6.28515625" style="7" bestFit="1" customWidth="1"/>
    <col min="7" max="16" width="5.28515625" style="7" bestFit="1" customWidth="1"/>
    <col min="17" max="17" width="6.28515625" style="7" bestFit="1" customWidth="1"/>
    <col min="18" max="20" width="5.28515625" style="7" bestFit="1" customWidth="1"/>
    <col min="21" max="21" width="5" style="7" customWidth="1"/>
    <col min="22" max="22" width="7.28515625" style="7" bestFit="1" customWidth="1"/>
    <col min="23" max="16384" width="9.140625" style="7"/>
  </cols>
  <sheetData>
    <row r="1" spans="1:22" ht="18.75" x14ac:dyDescent="0.3">
      <c r="A1" s="8" t="s">
        <v>130</v>
      </c>
    </row>
    <row r="2" spans="1:22" x14ac:dyDescent="0.25">
      <c r="A2" s="7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x14ac:dyDescent="0.25">
      <c r="B3" s="32"/>
    </row>
    <row r="4" spans="1:22" ht="96.75" x14ac:dyDescent="0.25">
      <c r="A4" s="4" t="s">
        <v>62</v>
      </c>
      <c r="B4" s="80" t="s">
        <v>2</v>
      </c>
      <c r="C4" s="80" t="s">
        <v>3</v>
      </c>
      <c r="D4" s="80" t="s">
        <v>8</v>
      </c>
      <c r="E4" s="80" t="s">
        <v>4</v>
      </c>
      <c r="F4" s="80" t="s">
        <v>9</v>
      </c>
      <c r="G4" s="80" t="s">
        <v>5</v>
      </c>
      <c r="H4" s="80" t="s">
        <v>6</v>
      </c>
      <c r="I4" s="80" t="s">
        <v>7</v>
      </c>
      <c r="J4" s="80" t="s">
        <v>13</v>
      </c>
      <c r="K4" s="80" t="s">
        <v>14</v>
      </c>
      <c r="L4" s="80" t="s">
        <v>15</v>
      </c>
      <c r="M4" s="80" t="s">
        <v>10</v>
      </c>
      <c r="N4" s="80" t="s">
        <v>11</v>
      </c>
      <c r="O4" s="80" t="s">
        <v>12</v>
      </c>
      <c r="P4" s="80" t="s">
        <v>16</v>
      </c>
      <c r="Q4" s="80" t="s">
        <v>17</v>
      </c>
      <c r="R4" s="80" t="s">
        <v>18</v>
      </c>
      <c r="S4" s="80" t="s">
        <v>19</v>
      </c>
      <c r="T4" s="80" t="s">
        <v>20</v>
      </c>
      <c r="U4" s="80" t="s">
        <v>31</v>
      </c>
      <c r="V4" s="80" t="s">
        <v>1</v>
      </c>
    </row>
    <row r="5" spans="1:22" x14ac:dyDescent="0.25">
      <c r="A5" s="20" t="s">
        <v>30</v>
      </c>
      <c r="B5" s="65">
        <v>85596.4</v>
      </c>
      <c r="C5" s="21">
        <v>17358.599999999999</v>
      </c>
      <c r="D5" s="21">
        <v>7401.4</v>
      </c>
      <c r="E5" s="21">
        <v>5667.3</v>
      </c>
      <c r="F5" s="21">
        <v>19239.8</v>
      </c>
      <c r="G5" s="21">
        <v>6216.9</v>
      </c>
      <c r="H5" s="21">
        <v>6114</v>
      </c>
      <c r="I5" s="21">
        <v>4596.3999999999996</v>
      </c>
      <c r="J5" s="21">
        <v>3987.9</v>
      </c>
      <c r="K5" s="21">
        <v>8263.2999999999993</v>
      </c>
      <c r="L5" s="21">
        <v>5068.7</v>
      </c>
      <c r="M5" s="21">
        <v>8973.5</v>
      </c>
      <c r="N5" s="21">
        <v>6092.5</v>
      </c>
      <c r="O5" s="21">
        <v>6817.6</v>
      </c>
      <c r="P5" s="21">
        <v>2300.9</v>
      </c>
      <c r="Q5" s="21">
        <v>14160.8</v>
      </c>
      <c r="R5" s="21">
        <v>2237.8000000000002</v>
      </c>
      <c r="S5" s="21">
        <v>6130.5</v>
      </c>
      <c r="T5" s="21">
        <v>1165.8</v>
      </c>
      <c r="U5" s="21">
        <v>75.7</v>
      </c>
      <c r="V5" s="99">
        <v>217466</v>
      </c>
    </row>
    <row r="6" spans="1:22" x14ac:dyDescent="0.25">
      <c r="A6" s="2" t="s">
        <v>32</v>
      </c>
      <c r="B6" s="12">
        <v>92.9</v>
      </c>
      <c r="C6" s="1">
        <v>245</v>
      </c>
      <c r="D6" s="1">
        <v>108.2</v>
      </c>
      <c r="E6" s="1">
        <v>52</v>
      </c>
      <c r="F6" s="1">
        <v>89.5</v>
      </c>
      <c r="G6" s="1">
        <v>42.6</v>
      </c>
      <c r="H6" s="1">
        <v>29.5</v>
      </c>
      <c r="I6" s="1">
        <v>23.7</v>
      </c>
      <c r="J6" s="1">
        <v>63.2</v>
      </c>
      <c r="K6" s="1">
        <v>121.6</v>
      </c>
      <c r="L6" s="1">
        <v>53.5</v>
      </c>
      <c r="M6" s="1">
        <v>46.7</v>
      </c>
      <c r="N6" s="1">
        <v>221.2</v>
      </c>
      <c r="O6" s="1">
        <v>206.6</v>
      </c>
      <c r="P6" s="1">
        <v>65.900000000000006</v>
      </c>
      <c r="Q6" s="1">
        <v>162.80000000000001</v>
      </c>
      <c r="R6" s="1">
        <v>22.6</v>
      </c>
      <c r="S6" s="1">
        <v>37.6</v>
      </c>
      <c r="T6" s="1">
        <v>17</v>
      </c>
      <c r="U6" s="1">
        <v>0</v>
      </c>
      <c r="V6" s="33">
        <v>1702</v>
      </c>
    </row>
    <row r="7" spans="1:22" x14ac:dyDescent="0.25">
      <c r="A7" s="2" t="s">
        <v>33</v>
      </c>
      <c r="B7" s="12">
        <v>175.2</v>
      </c>
      <c r="C7" s="1">
        <v>200.2</v>
      </c>
      <c r="D7" s="1">
        <v>184.2</v>
      </c>
      <c r="E7" s="1">
        <v>154.6</v>
      </c>
      <c r="F7" s="1">
        <v>341.4</v>
      </c>
      <c r="G7" s="1">
        <v>187.8</v>
      </c>
      <c r="H7" s="1">
        <v>119.5</v>
      </c>
      <c r="I7" s="1">
        <v>152.6</v>
      </c>
      <c r="J7" s="1">
        <v>407</v>
      </c>
      <c r="K7" s="1">
        <v>449.6</v>
      </c>
      <c r="L7" s="1">
        <v>356.1</v>
      </c>
      <c r="M7" s="1">
        <v>399.4</v>
      </c>
      <c r="N7" s="1">
        <v>236.8</v>
      </c>
      <c r="O7" s="1">
        <v>154.80000000000001</v>
      </c>
      <c r="P7" s="1">
        <v>65.8</v>
      </c>
      <c r="Q7" s="1">
        <v>382.3</v>
      </c>
      <c r="R7" s="1">
        <v>183.6</v>
      </c>
      <c r="S7" s="1">
        <v>238.9</v>
      </c>
      <c r="T7" s="1">
        <v>16.2</v>
      </c>
      <c r="U7" s="1">
        <v>0</v>
      </c>
      <c r="V7" s="33">
        <v>4406</v>
      </c>
    </row>
    <row r="8" spans="1:22" x14ac:dyDescent="0.25">
      <c r="A8" s="2" t="s">
        <v>34</v>
      </c>
      <c r="B8" s="12">
        <v>35.6</v>
      </c>
      <c r="C8" s="1">
        <v>38.700000000000003</v>
      </c>
      <c r="D8" s="1">
        <v>24.7</v>
      </c>
      <c r="E8" s="1">
        <v>8</v>
      </c>
      <c r="F8" s="1">
        <v>36.4</v>
      </c>
      <c r="G8" s="1">
        <v>8.6</v>
      </c>
      <c r="H8" s="1">
        <v>10.6</v>
      </c>
      <c r="I8" s="1">
        <v>15.1</v>
      </c>
      <c r="J8" s="1">
        <v>6.1</v>
      </c>
      <c r="K8" s="1">
        <v>21.6</v>
      </c>
      <c r="L8" s="1">
        <v>26.3</v>
      </c>
      <c r="M8" s="1">
        <v>23.5</v>
      </c>
      <c r="N8" s="1">
        <v>20.7</v>
      </c>
      <c r="O8" s="1">
        <v>12</v>
      </c>
      <c r="P8" s="1">
        <v>2</v>
      </c>
      <c r="Q8" s="1">
        <v>90.8</v>
      </c>
      <c r="R8" s="1">
        <v>101.3</v>
      </c>
      <c r="S8" s="1">
        <v>580.20000000000005</v>
      </c>
      <c r="T8" s="1">
        <v>1.8</v>
      </c>
      <c r="U8" s="1">
        <v>0</v>
      </c>
      <c r="V8" s="33">
        <v>1064</v>
      </c>
    </row>
    <row r="9" spans="1:22" x14ac:dyDescent="0.25">
      <c r="A9" s="2" t="s">
        <v>35</v>
      </c>
      <c r="B9" s="12">
        <v>849.1</v>
      </c>
      <c r="C9" s="1">
        <v>219.4</v>
      </c>
      <c r="D9" s="1">
        <v>164.5</v>
      </c>
      <c r="E9" s="1">
        <v>170.3</v>
      </c>
      <c r="F9" s="1">
        <v>147.9</v>
      </c>
      <c r="G9" s="1">
        <v>201.2</v>
      </c>
      <c r="H9" s="1">
        <v>70</v>
      </c>
      <c r="I9" s="1">
        <v>52.9</v>
      </c>
      <c r="J9" s="1">
        <v>29.8</v>
      </c>
      <c r="K9" s="1">
        <v>147.80000000000001</v>
      </c>
      <c r="L9" s="1">
        <v>68.099999999999994</v>
      </c>
      <c r="M9" s="1">
        <v>94.6</v>
      </c>
      <c r="N9" s="1">
        <v>350.8</v>
      </c>
      <c r="O9" s="1">
        <v>140.30000000000001</v>
      </c>
      <c r="P9" s="1">
        <v>30</v>
      </c>
      <c r="Q9" s="1">
        <v>118.1</v>
      </c>
      <c r="R9" s="1">
        <v>10.199999999999999</v>
      </c>
      <c r="S9" s="1">
        <v>16.100000000000001</v>
      </c>
      <c r="T9" s="1">
        <v>45.2</v>
      </c>
      <c r="U9" s="1">
        <v>0</v>
      </c>
      <c r="V9" s="33">
        <v>2926</v>
      </c>
    </row>
    <row r="10" spans="1:22" x14ac:dyDescent="0.25">
      <c r="A10" s="2" t="s">
        <v>36</v>
      </c>
      <c r="B10" s="12">
        <v>112.6</v>
      </c>
      <c r="C10" s="1">
        <v>13.4</v>
      </c>
      <c r="D10" s="1">
        <v>16.5</v>
      </c>
      <c r="E10" s="1">
        <v>4.4000000000000004</v>
      </c>
      <c r="F10" s="1">
        <v>109.1</v>
      </c>
      <c r="G10" s="1">
        <v>15</v>
      </c>
      <c r="H10" s="1">
        <v>13.2</v>
      </c>
      <c r="I10" s="1">
        <v>1.8</v>
      </c>
      <c r="J10" s="1">
        <v>7.7</v>
      </c>
      <c r="K10" s="1">
        <v>29.2</v>
      </c>
      <c r="L10" s="1">
        <v>8.4</v>
      </c>
      <c r="M10" s="1">
        <v>6.6</v>
      </c>
      <c r="N10" s="1">
        <v>26.5</v>
      </c>
      <c r="O10" s="1">
        <v>11</v>
      </c>
      <c r="P10" s="1">
        <v>9.6</v>
      </c>
      <c r="Q10" s="1">
        <v>57.1</v>
      </c>
      <c r="R10" s="1">
        <v>1</v>
      </c>
      <c r="S10" s="1">
        <v>3.3</v>
      </c>
      <c r="T10" s="1">
        <v>0.6</v>
      </c>
      <c r="U10" s="1">
        <v>0</v>
      </c>
      <c r="V10" s="33">
        <v>447</v>
      </c>
    </row>
    <row r="11" spans="1:22" x14ac:dyDescent="0.25">
      <c r="A11" s="2" t="s">
        <v>37</v>
      </c>
      <c r="B11" s="12">
        <v>102.1</v>
      </c>
      <c r="C11" s="1">
        <v>75.3</v>
      </c>
      <c r="D11" s="1">
        <v>132.6</v>
      </c>
      <c r="E11" s="1">
        <v>58.7</v>
      </c>
      <c r="F11" s="1">
        <v>167.3</v>
      </c>
      <c r="G11" s="1">
        <v>171.9</v>
      </c>
      <c r="H11" s="1">
        <v>86.4</v>
      </c>
      <c r="I11" s="1">
        <v>89.9</v>
      </c>
      <c r="J11" s="1">
        <v>189.3</v>
      </c>
      <c r="K11" s="1">
        <v>201.3</v>
      </c>
      <c r="L11" s="1">
        <v>148.19999999999999</v>
      </c>
      <c r="M11" s="1">
        <v>147.1</v>
      </c>
      <c r="N11" s="1">
        <v>126.6</v>
      </c>
      <c r="O11" s="1">
        <v>64.7</v>
      </c>
      <c r="P11" s="1">
        <v>43.5</v>
      </c>
      <c r="Q11" s="1">
        <v>289.89999999999998</v>
      </c>
      <c r="R11" s="1">
        <v>57.8</v>
      </c>
      <c r="S11" s="1">
        <v>75.7</v>
      </c>
      <c r="T11" s="1">
        <v>4.8</v>
      </c>
      <c r="U11" s="1">
        <v>0</v>
      </c>
      <c r="V11" s="33">
        <v>2233</v>
      </c>
    </row>
    <row r="12" spans="1:22" x14ac:dyDescent="0.25">
      <c r="A12" s="2" t="s">
        <v>38</v>
      </c>
      <c r="B12" s="12">
        <v>517.29999999999995</v>
      </c>
      <c r="C12" s="1">
        <v>36.9</v>
      </c>
      <c r="D12" s="1">
        <v>272.8</v>
      </c>
      <c r="E12" s="1">
        <v>76.099999999999994</v>
      </c>
      <c r="F12" s="1">
        <v>226.7</v>
      </c>
      <c r="G12" s="1">
        <v>104</v>
      </c>
      <c r="H12" s="1">
        <v>539</v>
      </c>
      <c r="I12" s="1">
        <v>691</v>
      </c>
      <c r="J12" s="1">
        <v>4.7</v>
      </c>
      <c r="K12" s="1">
        <v>77</v>
      </c>
      <c r="L12" s="1">
        <v>162.19999999999999</v>
      </c>
      <c r="M12" s="1">
        <v>477.2</v>
      </c>
      <c r="N12" s="1">
        <v>8.1</v>
      </c>
      <c r="O12" s="1">
        <v>266.5</v>
      </c>
      <c r="P12" s="1">
        <v>4.5</v>
      </c>
      <c r="Q12" s="1">
        <v>41.5</v>
      </c>
      <c r="R12" s="1">
        <v>2.5</v>
      </c>
      <c r="S12" s="1">
        <v>132.1</v>
      </c>
      <c r="T12" s="1">
        <v>1</v>
      </c>
      <c r="U12" s="1">
        <v>0</v>
      </c>
      <c r="V12" s="33">
        <v>3641</v>
      </c>
    </row>
    <row r="13" spans="1:22" x14ac:dyDescent="0.25">
      <c r="A13" s="2" t="s">
        <v>39</v>
      </c>
      <c r="B13" s="12">
        <v>2010.3</v>
      </c>
      <c r="C13" s="1">
        <v>1561.3</v>
      </c>
      <c r="D13" s="1">
        <v>87.2</v>
      </c>
      <c r="E13" s="1">
        <v>58.7</v>
      </c>
      <c r="F13" s="1">
        <v>493.2</v>
      </c>
      <c r="G13" s="1">
        <v>103.1</v>
      </c>
      <c r="H13" s="1">
        <v>163</v>
      </c>
      <c r="I13" s="1">
        <v>143.9</v>
      </c>
      <c r="J13" s="1">
        <v>98.6</v>
      </c>
      <c r="K13" s="1">
        <v>213.9</v>
      </c>
      <c r="L13" s="1">
        <v>123.7</v>
      </c>
      <c r="M13" s="1">
        <v>113.4</v>
      </c>
      <c r="N13" s="1">
        <v>37.299999999999997</v>
      </c>
      <c r="O13" s="1">
        <v>123.5</v>
      </c>
      <c r="P13" s="1">
        <v>125.9</v>
      </c>
      <c r="Q13" s="1">
        <v>143.1</v>
      </c>
      <c r="R13" s="1">
        <v>3.9</v>
      </c>
      <c r="S13" s="1">
        <v>46.8</v>
      </c>
      <c r="T13" s="1">
        <v>33.1</v>
      </c>
      <c r="U13" s="1">
        <v>0</v>
      </c>
      <c r="V13" s="33">
        <v>5684</v>
      </c>
    </row>
    <row r="14" spans="1:22" x14ac:dyDescent="0.25">
      <c r="A14" s="2" t="s">
        <v>40</v>
      </c>
      <c r="B14" s="12">
        <v>248.2</v>
      </c>
      <c r="C14" s="1">
        <v>128.80000000000001</v>
      </c>
      <c r="D14" s="1">
        <v>43.3</v>
      </c>
      <c r="E14" s="1">
        <v>74.2</v>
      </c>
      <c r="F14" s="1">
        <v>58.8</v>
      </c>
      <c r="G14" s="1">
        <v>37.9</v>
      </c>
      <c r="H14" s="1">
        <v>43.2</v>
      </c>
      <c r="I14" s="1">
        <v>33.6</v>
      </c>
      <c r="J14" s="1">
        <v>30.4</v>
      </c>
      <c r="K14" s="1">
        <v>30</v>
      </c>
      <c r="L14" s="1">
        <v>26.6</v>
      </c>
      <c r="M14" s="1">
        <v>30.5</v>
      </c>
      <c r="N14" s="1">
        <v>22</v>
      </c>
      <c r="O14" s="1">
        <v>114.3</v>
      </c>
      <c r="P14" s="1">
        <v>8.6999999999999993</v>
      </c>
      <c r="Q14" s="1">
        <v>71.3</v>
      </c>
      <c r="R14" s="1">
        <v>8.5</v>
      </c>
      <c r="S14" s="1">
        <v>19.600000000000001</v>
      </c>
      <c r="T14" s="1">
        <v>1</v>
      </c>
      <c r="U14" s="1">
        <v>0</v>
      </c>
      <c r="V14" s="33">
        <v>1031</v>
      </c>
    </row>
    <row r="15" spans="1:22" ht="30" x14ac:dyDescent="0.25">
      <c r="A15" s="35" t="s">
        <v>41</v>
      </c>
      <c r="B15" s="12">
        <v>613.5</v>
      </c>
      <c r="C15" s="1">
        <v>328.4</v>
      </c>
      <c r="D15" s="1">
        <v>423.5</v>
      </c>
      <c r="E15" s="1">
        <v>457.7</v>
      </c>
      <c r="F15" s="1">
        <v>413.9</v>
      </c>
      <c r="G15" s="1">
        <v>155.30000000000001</v>
      </c>
      <c r="H15" s="1">
        <v>66</v>
      </c>
      <c r="I15" s="1">
        <v>81.099999999999994</v>
      </c>
      <c r="J15" s="1">
        <v>61.4</v>
      </c>
      <c r="K15" s="1">
        <v>135.80000000000001</v>
      </c>
      <c r="L15" s="1">
        <v>170</v>
      </c>
      <c r="M15" s="1">
        <v>156.6</v>
      </c>
      <c r="N15" s="1">
        <v>313.7</v>
      </c>
      <c r="O15" s="1">
        <v>150.30000000000001</v>
      </c>
      <c r="P15" s="1">
        <v>186.3</v>
      </c>
      <c r="Q15" s="1">
        <v>630.6</v>
      </c>
      <c r="R15" s="1">
        <v>15.9</v>
      </c>
      <c r="S15" s="1">
        <v>313.2</v>
      </c>
      <c r="T15" s="1">
        <v>5.9</v>
      </c>
      <c r="U15" s="1">
        <v>0</v>
      </c>
      <c r="V15" s="33">
        <v>4679</v>
      </c>
    </row>
    <row r="16" spans="1:22" x14ac:dyDescent="0.25">
      <c r="A16" s="2" t="s">
        <v>42</v>
      </c>
      <c r="B16" s="12">
        <v>3460.6</v>
      </c>
      <c r="C16" s="1">
        <v>254.9</v>
      </c>
      <c r="D16" s="1">
        <v>47.3</v>
      </c>
      <c r="E16" s="1">
        <v>24.9</v>
      </c>
      <c r="F16" s="1">
        <v>617.9</v>
      </c>
      <c r="G16" s="1">
        <v>119.3</v>
      </c>
      <c r="H16" s="1">
        <v>16.2</v>
      </c>
      <c r="I16" s="1">
        <v>5.0999999999999996</v>
      </c>
      <c r="J16" s="1">
        <v>31.7</v>
      </c>
      <c r="K16" s="1">
        <v>83.5</v>
      </c>
      <c r="L16" s="1">
        <v>90.1</v>
      </c>
      <c r="M16" s="1">
        <v>133.9</v>
      </c>
      <c r="N16" s="1">
        <v>28.8</v>
      </c>
      <c r="O16" s="1">
        <v>374.2</v>
      </c>
      <c r="P16" s="1">
        <v>0.5</v>
      </c>
      <c r="Q16" s="1">
        <v>1147.8</v>
      </c>
      <c r="R16" s="1">
        <v>54.3</v>
      </c>
      <c r="S16" s="1">
        <v>2.7</v>
      </c>
      <c r="T16" s="1">
        <v>11.3</v>
      </c>
      <c r="U16" s="1">
        <v>0</v>
      </c>
      <c r="V16" s="33">
        <v>6505</v>
      </c>
    </row>
    <row r="17" spans="1:22" x14ac:dyDescent="0.25">
      <c r="A17" s="2" t="s">
        <v>43</v>
      </c>
      <c r="B17" s="12">
        <v>1634.9</v>
      </c>
      <c r="C17" s="1">
        <v>690.2</v>
      </c>
      <c r="D17" s="1">
        <v>367.6</v>
      </c>
      <c r="E17" s="1">
        <v>92.5</v>
      </c>
      <c r="F17" s="1">
        <v>1066.3</v>
      </c>
      <c r="G17" s="1">
        <v>227.7</v>
      </c>
      <c r="H17" s="1">
        <v>135.9</v>
      </c>
      <c r="I17" s="1">
        <v>98.2</v>
      </c>
      <c r="J17" s="1">
        <v>78</v>
      </c>
      <c r="K17" s="1">
        <v>304.89999999999998</v>
      </c>
      <c r="L17" s="1">
        <v>190.1</v>
      </c>
      <c r="M17" s="1">
        <v>472</v>
      </c>
      <c r="N17" s="1">
        <v>144.69999999999999</v>
      </c>
      <c r="O17" s="1">
        <v>568.70000000000005</v>
      </c>
      <c r="P17" s="1">
        <v>28.1</v>
      </c>
      <c r="Q17" s="1">
        <v>56.7</v>
      </c>
      <c r="R17" s="1">
        <v>5.6</v>
      </c>
      <c r="S17" s="1">
        <v>22.9</v>
      </c>
      <c r="T17" s="1">
        <v>0</v>
      </c>
      <c r="U17" s="1">
        <v>0</v>
      </c>
      <c r="V17" s="33">
        <v>6185</v>
      </c>
    </row>
    <row r="18" spans="1:22" x14ac:dyDescent="0.25">
      <c r="A18" s="2" t="s">
        <v>44</v>
      </c>
      <c r="B18" s="12">
        <v>96.4</v>
      </c>
      <c r="C18" s="1">
        <v>522.9</v>
      </c>
      <c r="D18" s="1">
        <v>-18.100000000000001</v>
      </c>
      <c r="E18" s="1">
        <v>34.299999999999997</v>
      </c>
      <c r="F18" s="1">
        <v>134</v>
      </c>
      <c r="G18" s="1">
        <v>34.4</v>
      </c>
      <c r="H18" s="1">
        <v>1.4</v>
      </c>
      <c r="I18" s="1">
        <v>1.2</v>
      </c>
      <c r="J18" s="1">
        <v>9.6999999999999993</v>
      </c>
      <c r="K18" s="1">
        <v>17.600000000000001</v>
      </c>
      <c r="L18" s="1">
        <v>5.6</v>
      </c>
      <c r="M18" s="1">
        <v>33.9</v>
      </c>
      <c r="N18" s="1">
        <v>68.099999999999994</v>
      </c>
      <c r="O18" s="1">
        <v>106</v>
      </c>
      <c r="P18" s="1">
        <v>18.3</v>
      </c>
      <c r="Q18" s="1">
        <v>34.9</v>
      </c>
      <c r="R18" s="1">
        <v>19.600000000000001</v>
      </c>
      <c r="S18" s="1">
        <v>55.6</v>
      </c>
      <c r="T18" s="1">
        <v>0.2</v>
      </c>
      <c r="U18" s="1">
        <v>0</v>
      </c>
      <c r="V18" s="33">
        <v>1176</v>
      </c>
    </row>
    <row r="19" spans="1:22" ht="30" x14ac:dyDescent="0.25">
      <c r="A19" s="35" t="s">
        <v>45</v>
      </c>
      <c r="B19" s="12">
        <v>496.2</v>
      </c>
      <c r="C19" s="1">
        <v>231</v>
      </c>
      <c r="D19" s="1">
        <v>161.6</v>
      </c>
      <c r="E19" s="1">
        <v>53.2</v>
      </c>
      <c r="F19" s="1">
        <v>383.2</v>
      </c>
      <c r="G19" s="1">
        <v>125.5</v>
      </c>
      <c r="H19" s="1">
        <v>97.9</v>
      </c>
      <c r="I19" s="1">
        <v>72.599999999999994</v>
      </c>
      <c r="J19" s="1">
        <v>41.9</v>
      </c>
      <c r="K19" s="1">
        <v>84</v>
      </c>
      <c r="L19" s="1">
        <v>42.3</v>
      </c>
      <c r="M19" s="1">
        <v>137.80000000000001</v>
      </c>
      <c r="N19" s="1">
        <v>71.2</v>
      </c>
      <c r="O19" s="1">
        <v>66.5</v>
      </c>
      <c r="P19" s="1">
        <v>33.200000000000003</v>
      </c>
      <c r="Q19" s="1">
        <v>151.30000000000001</v>
      </c>
      <c r="R19" s="1">
        <v>10.4</v>
      </c>
      <c r="S19" s="1">
        <v>99.3</v>
      </c>
      <c r="T19" s="1">
        <v>5.7</v>
      </c>
      <c r="U19" s="1">
        <v>0</v>
      </c>
      <c r="V19" s="33">
        <v>2365</v>
      </c>
    </row>
    <row r="20" spans="1:22" x14ac:dyDescent="0.25">
      <c r="A20" s="2" t="s">
        <v>46</v>
      </c>
      <c r="B20" s="12">
        <v>2938.3</v>
      </c>
      <c r="C20" s="1">
        <v>317.39999999999998</v>
      </c>
      <c r="D20" s="1">
        <v>394.6</v>
      </c>
      <c r="E20" s="1">
        <v>194.7</v>
      </c>
      <c r="F20" s="1">
        <v>644.29999999999995</v>
      </c>
      <c r="G20" s="1">
        <v>232.7</v>
      </c>
      <c r="H20" s="1">
        <v>208</v>
      </c>
      <c r="I20" s="1">
        <v>144.80000000000001</v>
      </c>
      <c r="J20" s="1">
        <v>74.3</v>
      </c>
      <c r="K20" s="1">
        <v>275.39999999999998</v>
      </c>
      <c r="L20" s="1">
        <v>121.3</v>
      </c>
      <c r="M20" s="1">
        <v>197.7</v>
      </c>
      <c r="N20" s="1">
        <v>121.6</v>
      </c>
      <c r="O20" s="1">
        <v>216.2</v>
      </c>
      <c r="P20" s="1">
        <v>54.6</v>
      </c>
      <c r="Q20" s="1">
        <v>433.1</v>
      </c>
      <c r="R20" s="1">
        <v>102.4</v>
      </c>
      <c r="S20" s="1">
        <v>264.5</v>
      </c>
      <c r="T20" s="1">
        <v>27</v>
      </c>
      <c r="U20" s="1">
        <v>0</v>
      </c>
      <c r="V20" s="33">
        <v>6963</v>
      </c>
    </row>
    <row r="21" spans="1:22" x14ac:dyDescent="0.25">
      <c r="A21" s="2" t="s">
        <v>47</v>
      </c>
      <c r="B21" s="12">
        <v>5711.2</v>
      </c>
      <c r="C21" s="1">
        <v>1293.8</v>
      </c>
      <c r="D21" s="1">
        <v>552.79999999999995</v>
      </c>
      <c r="E21" s="1">
        <v>384.7</v>
      </c>
      <c r="F21" s="1">
        <v>1332.4</v>
      </c>
      <c r="G21" s="1">
        <v>497.6</v>
      </c>
      <c r="H21" s="1">
        <v>357.7</v>
      </c>
      <c r="I21" s="1">
        <v>260.5</v>
      </c>
      <c r="J21" s="1">
        <v>246.1</v>
      </c>
      <c r="K21" s="1">
        <v>653.20000000000005</v>
      </c>
      <c r="L21" s="1">
        <v>317.10000000000002</v>
      </c>
      <c r="M21" s="1">
        <v>673.4</v>
      </c>
      <c r="N21" s="1">
        <v>461.2</v>
      </c>
      <c r="O21" s="1">
        <v>517.1</v>
      </c>
      <c r="P21" s="1">
        <v>147.4</v>
      </c>
      <c r="Q21" s="1">
        <v>1281</v>
      </c>
      <c r="R21" s="1">
        <v>175.6</v>
      </c>
      <c r="S21" s="1">
        <v>435.3</v>
      </c>
      <c r="T21" s="1">
        <v>96.8</v>
      </c>
      <c r="U21" s="1">
        <v>0</v>
      </c>
      <c r="V21" s="33">
        <v>15395</v>
      </c>
    </row>
    <row r="22" spans="1:22" ht="30" x14ac:dyDescent="0.25">
      <c r="A22" s="35" t="s">
        <v>48</v>
      </c>
      <c r="B22" s="12">
        <v>9683.2999999999993</v>
      </c>
      <c r="C22" s="1">
        <v>1445.8</v>
      </c>
      <c r="D22" s="1">
        <v>495.3</v>
      </c>
      <c r="E22" s="1">
        <v>544.4</v>
      </c>
      <c r="F22" s="1">
        <v>1501.1</v>
      </c>
      <c r="G22" s="1">
        <v>563.5</v>
      </c>
      <c r="H22" s="1">
        <v>391.1</v>
      </c>
      <c r="I22" s="1">
        <v>288.39999999999998</v>
      </c>
      <c r="J22" s="1">
        <v>282.10000000000002</v>
      </c>
      <c r="K22" s="1">
        <v>581.6</v>
      </c>
      <c r="L22" s="1">
        <v>323.7</v>
      </c>
      <c r="M22" s="1">
        <v>594.70000000000005</v>
      </c>
      <c r="N22" s="1">
        <v>543.5</v>
      </c>
      <c r="O22" s="1">
        <v>417.7</v>
      </c>
      <c r="P22" s="1">
        <v>209.8</v>
      </c>
      <c r="Q22" s="1">
        <v>1006.3</v>
      </c>
      <c r="R22" s="1">
        <v>155</v>
      </c>
      <c r="S22" s="1">
        <v>419.2</v>
      </c>
      <c r="T22" s="1">
        <v>75.5</v>
      </c>
      <c r="U22" s="1">
        <v>0</v>
      </c>
      <c r="V22" s="33">
        <v>19522</v>
      </c>
    </row>
    <row r="23" spans="1:22" x14ac:dyDescent="0.25">
      <c r="A23" s="2" t="s">
        <v>49</v>
      </c>
      <c r="B23" s="12">
        <v>2882.6</v>
      </c>
      <c r="C23" s="1">
        <v>772.6</v>
      </c>
      <c r="D23" s="1">
        <v>363.5</v>
      </c>
      <c r="E23" s="1">
        <v>153.30000000000001</v>
      </c>
      <c r="F23" s="1">
        <v>666.4</v>
      </c>
      <c r="G23" s="1">
        <v>197.6</v>
      </c>
      <c r="H23" s="1">
        <v>580.29999999999995</v>
      </c>
      <c r="I23" s="1">
        <v>178.1</v>
      </c>
      <c r="J23" s="1">
        <v>145.80000000000001</v>
      </c>
      <c r="K23" s="1">
        <v>298.60000000000002</v>
      </c>
      <c r="L23" s="1">
        <v>175.8</v>
      </c>
      <c r="M23" s="1">
        <v>372.9</v>
      </c>
      <c r="N23" s="1">
        <v>270.2</v>
      </c>
      <c r="O23" s="1">
        <v>194.7</v>
      </c>
      <c r="P23" s="1">
        <v>137</v>
      </c>
      <c r="Q23" s="1">
        <v>497.8</v>
      </c>
      <c r="R23" s="1">
        <v>68.2</v>
      </c>
      <c r="S23" s="1">
        <v>235</v>
      </c>
      <c r="T23" s="1">
        <v>136.80000000000001</v>
      </c>
      <c r="U23" s="1">
        <v>0</v>
      </c>
      <c r="V23" s="33">
        <v>8327</v>
      </c>
    </row>
    <row r="24" spans="1:22" x14ac:dyDescent="0.25">
      <c r="A24" s="2" t="s">
        <v>50</v>
      </c>
      <c r="B24" s="12">
        <v>930.2</v>
      </c>
      <c r="C24" s="1">
        <v>262</v>
      </c>
      <c r="D24" s="1">
        <v>85.4</v>
      </c>
      <c r="E24" s="1">
        <v>75.400000000000006</v>
      </c>
      <c r="F24" s="1">
        <v>273.10000000000002</v>
      </c>
      <c r="G24" s="1">
        <v>108.1</v>
      </c>
      <c r="H24" s="1">
        <v>75.3</v>
      </c>
      <c r="I24" s="1">
        <v>69.2</v>
      </c>
      <c r="J24" s="1">
        <v>74.900000000000006</v>
      </c>
      <c r="K24" s="1">
        <v>103.9</v>
      </c>
      <c r="L24" s="1">
        <v>85.1</v>
      </c>
      <c r="M24" s="1">
        <v>119.2</v>
      </c>
      <c r="N24" s="1">
        <v>65.8</v>
      </c>
      <c r="O24" s="1">
        <v>91.4</v>
      </c>
      <c r="P24" s="1">
        <v>21.5</v>
      </c>
      <c r="Q24" s="1">
        <v>173.8</v>
      </c>
      <c r="R24" s="1">
        <v>33.700000000000003</v>
      </c>
      <c r="S24" s="1">
        <v>110.6</v>
      </c>
      <c r="T24" s="1">
        <v>30.5</v>
      </c>
      <c r="U24" s="1">
        <v>0</v>
      </c>
      <c r="V24" s="33">
        <v>2789</v>
      </c>
    </row>
    <row r="25" spans="1:22" x14ac:dyDescent="0.25">
      <c r="A25" s="2" t="s">
        <v>51</v>
      </c>
      <c r="B25" s="12">
        <v>9331.9</v>
      </c>
      <c r="C25" s="1">
        <v>573.6</v>
      </c>
      <c r="D25" s="1">
        <v>126.9</v>
      </c>
      <c r="E25" s="1">
        <v>102.7</v>
      </c>
      <c r="F25" s="1">
        <v>1304.3</v>
      </c>
      <c r="G25" s="1">
        <v>191.3</v>
      </c>
      <c r="H25" s="1">
        <v>387.8</v>
      </c>
      <c r="I25" s="1">
        <v>115</v>
      </c>
      <c r="J25" s="1">
        <v>58.7</v>
      </c>
      <c r="K25" s="1">
        <v>181.5</v>
      </c>
      <c r="L25" s="1">
        <v>118.6</v>
      </c>
      <c r="M25" s="1">
        <v>422.8</v>
      </c>
      <c r="N25" s="1">
        <v>72.5</v>
      </c>
      <c r="O25" s="1">
        <v>198.9</v>
      </c>
      <c r="P25" s="1">
        <v>104</v>
      </c>
      <c r="Q25" s="1">
        <v>587.6</v>
      </c>
      <c r="R25" s="1">
        <v>44.8</v>
      </c>
      <c r="S25" s="1">
        <v>77.5</v>
      </c>
      <c r="T25" s="1">
        <v>61.5</v>
      </c>
      <c r="U25" s="1">
        <v>0</v>
      </c>
      <c r="V25" s="33">
        <v>14062</v>
      </c>
    </row>
    <row r="26" spans="1:22" x14ac:dyDescent="0.25">
      <c r="A26" s="2" t="s">
        <v>52</v>
      </c>
      <c r="B26" s="12">
        <v>4448.5</v>
      </c>
      <c r="C26" s="1">
        <v>485.8</v>
      </c>
      <c r="D26" s="1">
        <v>96.8</v>
      </c>
      <c r="E26" s="1">
        <v>88.4</v>
      </c>
      <c r="F26" s="1">
        <v>500.8</v>
      </c>
      <c r="G26" s="1">
        <v>89.5</v>
      </c>
      <c r="H26" s="1">
        <v>54.1</v>
      </c>
      <c r="I26" s="1">
        <v>53.6</v>
      </c>
      <c r="J26" s="1">
        <v>45</v>
      </c>
      <c r="K26" s="1">
        <v>222.5</v>
      </c>
      <c r="L26" s="1">
        <v>106.3</v>
      </c>
      <c r="M26" s="1">
        <v>88.9</v>
      </c>
      <c r="N26" s="1">
        <v>94.6</v>
      </c>
      <c r="O26" s="1">
        <v>140</v>
      </c>
      <c r="P26" s="1">
        <v>34.1</v>
      </c>
      <c r="Q26" s="1">
        <v>327.39999999999998</v>
      </c>
      <c r="R26" s="1">
        <v>36</v>
      </c>
      <c r="S26" s="1">
        <v>52.5</v>
      </c>
      <c r="T26" s="1">
        <v>84.4</v>
      </c>
      <c r="U26" s="1">
        <v>0</v>
      </c>
      <c r="V26" s="33">
        <v>7049</v>
      </c>
    </row>
    <row r="27" spans="1:22" x14ac:dyDescent="0.25">
      <c r="A27" s="2" t="s">
        <v>53</v>
      </c>
      <c r="B27" s="12">
        <v>2411.6999999999998</v>
      </c>
      <c r="C27" s="1">
        <v>321</v>
      </c>
      <c r="D27" s="1">
        <v>93.5</v>
      </c>
      <c r="E27" s="1">
        <v>90.1</v>
      </c>
      <c r="F27" s="1">
        <v>426.9</v>
      </c>
      <c r="G27" s="1">
        <v>107.1</v>
      </c>
      <c r="H27" s="1">
        <v>80.3</v>
      </c>
      <c r="I27" s="1">
        <v>49.9</v>
      </c>
      <c r="J27" s="1">
        <v>60.8</v>
      </c>
      <c r="K27" s="1">
        <v>121.8</v>
      </c>
      <c r="L27" s="1">
        <v>71.900000000000006</v>
      </c>
      <c r="M27" s="1">
        <v>148.80000000000001</v>
      </c>
      <c r="N27" s="1">
        <v>112.2</v>
      </c>
      <c r="O27" s="1">
        <v>68</v>
      </c>
      <c r="P27" s="1">
        <v>25.4</v>
      </c>
      <c r="Q27" s="1">
        <v>197.4</v>
      </c>
      <c r="R27" s="1">
        <v>28.9</v>
      </c>
      <c r="S27" s="1">
        <v>91.5</v>
      </c>
      <c r="T27" s="1">
        <v>16.7</v>
      </c>
      <c r="U27" s="1">
        <v>0</v>
      </c>
      <c r="V27" s="33">
        <v>4524</v>
      </c>
    </row>
    <row r="28" spans="1:22" x14ac:dyDescent="0.25">
      <c r="A28" s="2" t="s">
        <v>54</v>
      </c>
      <c r="B28" s="12">
        <v>8613</v>
      </c>
      <c r="C28" s="1">
        <v>1820</v>
      </c>
      <c r="D28" s="1">
        <v>910.6</v>
      </c>
      <c r="E28" s="1">
        <v>766.3</v>
      </c>
      <c r="F28" s="1">
        <v>1989.2</v>
      </c>
      <c r="G28" s="1">
        <v>849.6</v>
      </c>
      <c r="H28" s="1">
        <v>729.8</v>
      </c>
      <c r="I28" s="1">
        <v>598.79999999999995</v>
      </c>
      <c r="J28" s="1">
        <v>566.20000000000005</v>
      </c>
      <c r="K28" s="1">
        <v>966.5</v>
      </c>
      <c r="L28" s="1">
        <v>651.29999999999995</v>
      </c>
      <c r="M28" s="1">
        <v>1069.5</v>
      </c>
      <c r="N28" s="1">
        <v>804.9</v>
      </c>
      <c r="O28" s="1">
        <v>660.2</v>
      </c>
      <c r="P28" s="1">
        <v>254.4</v>
      </c>
      <c r="Q28" s="1">
        <v>1508.7</v>
      </c>
      <c r="R28" s="1">
        <v>316.10000000000002</v>
      </c>
      <c r="S28" s="1">
        <v>693.9</v>
      </c>
      <c r="T28" s="1">
        <v>117.1</v>
      </c>
      <c r="U28" s="1">
        <v>0</v>
      </c>
      <c r="V28" s="33">
        <v>23886</v>
      </c>
    </row>
    <row r="29" spans="1:22" ht="30" x14ac:dyDescent="0.25">
      <c r="A29" s="35" t="s">
        <v>55</v>
      </c>
      <c r="B29" s="12">
        <v>6439.4</v>
      </c>
      <c r="C29" s="1">
        <v>810.2</v>
      </c>
      <c r="D29" s="1">
        <v>244.3</v>
      </c>
      <c r="E29" s="1">
        <v>229.3</v>
      </c>
      <c r="F29" s="1">
        <v>1032.2</v>
      </c>
      <c r="G29" s="1">
        <v>222.1</v>
      </c>
      <c r="H29" s="1">
        <v>192.7</v>
      </c>
      <c r="I29" s="1">
        <v>120.1</v>
      </c>
      <c r="J29" s="1">
        <v>142.9</v>
      </c>
      <c r="K29" s="1">
        <v>421.8</v>
      </c>
      <c r="L29" s="1">
        <v>152.9</v>
      </c>
      <c r="M29" s="1">
        <v>388.4</v>
      </c>
      <c r="N29" s="1">
        <v>204.6</v>
      </c>
      <c r="O29" s="1">
        <v>281.10000000000002</v>
      </c>
      <c r="P29" s="1">
        <v>62.1</v>
      </c>
      <c r="Q29" s="1">
        <v>668</v>
      </c>
      <c r="R29" s="1">
        <v>60.3</v>
      </c>
      <c r="S29" s="1">
        <v>208.6</v>
      </c>
      <c r="T29" s="1">
        <v>29.7</v>
      </c>
      <c r="U29" s="1">
        <v>0</v>
      </c>
      <c r="V29" s="33">
        <v>11911</v>
      </c>
    </row>
    <row r="30" spans="1:22" x14ac:dyDescent="0.25">
      <c r="A30" s="2" t="s">
        <v>56</v>
      </c>
      <c r="B30" s="12">
        <v>3815.1</v>
      </c>
      <c r="C30" s="1">
        <v>589.9</v>
      </c>
      <c r="D30" s="1">
        <v>235.2</v>
      </c>
      <c r="E30" s="1">
        <v>194.6</v>
      </c>
      <c r="F30" s="1">
        <v>706.6</v>
      </c>
      <c r="G30" s="1">
        <v>215.3</v>
      </c>
      <c r="H30" s="1">
        <v>172.5</v>
      </c>
      <c r="I30" s="1">
        <v>120.2</v>
      </c>
      <c r="J30" s="1">
        <v>83</v>
      </c>
      <c r="K30" s="1">
        <v>273.10000000000002</v>
      </c>
      <c r="L30" s="1">
        <v>98.7</v>
      </c>
      <c r="M30" s="1">
        <v>220.8</v>
      </c>
      <c r="N30" s="1">
        <v>116.1</v>
      </c>
      <c r="O30" s="1">
        <v>210.2</v>
      </c>
      <c r="P30" s="1">
        <v>51.9</v>
      </c>
      <c r="Q30" s="1">
        <v>383.4</v>
      </c>
      <c r="R30" s="1">
        <v>76.599999999999994</v>
      </c>
      <c r="S30" s="1">
        <v>140.19999999999999</v>
      </c>
      <c r="T30" s="1">
        <v>11.6</v>
      </c>
      <c r="U30" s="1">
        <v>0</v>
      </c>
      <c r="V30" s="33">
        <v>7715</v>
      </c>
    </row>
    <row r="31" spans="1:22" ht="30" x14ac:dyDescent="0.25">
      <c r="A31" s="35" t="s">
        <v>57</v>
      </c>
      <c r="B31" s="12">
        <v>4687.7</v>
      </c>
      <c r="C31" s="1">
        <v>711.1</v>
      </c>
      <c r="D31" s="1">
        <v>517.9</v>
      </c>
      <c r="E31" s="1">
        <v>491.1</v>
      </c>
      <c r="F31" s="1">
        <v>894.8</v>
      </c>
      <c r="G31" s="1">
        <v>255.8</v>
      </c>
      <c r="H31" s="1">
        <v>541.9</v>
      </c>
      <c r="I31" s="1">
        <v>306.89999999999998</v>
      </c>
      <c r="J31" s="1">
        <v>261.8</v>
      </c>
      <c r="K31" s="1">
        <v>435.1</v>
      </c>
      <c r="L31" s="1">
        <v>276.89999999999998</v>
      </c>
      <c r="M31" s="1">
        <v>489.6</v>
      </c>
      <c r="N31" s="1">
        <v>281.10000000000002</v>
      </c>
      <c r="O31" s="1">
        <v>264.89999999999998</v>
      </c>
      <c r="P31" s="1">
        <v>146.19999999999999</v>
      </c>
      <c r="Q31" s="1">
        <v>743.9</v>
      </c>
      <c r="R31" s="1">
        <v>277.10000000000002</v>
      </c>
      <c r="S31" s="1">
        <v>497.1</v>
      </c>
      <c r="T31" s="1">
        <v>77.3</v>
      </c>
      <c r="U31" s="1">
        <v>75.7</v>
      </c>
      <c r="V31" s="33">
        <v>12234</v>
      </c>
    </row>
    <row r="32" spans="1:22" x14ac:dyDescent="0.25">
      <c r="A32" s="2" t="s">
        <v>58</v>
      </c>
      <c r="B32" s="12">
        <v>3869.3</v>
      </c>
      <c r="C32" s="1">
        <v>1004.1</v>
      </c>
      <c r="D32" s="1">
        <v>324.2</v>
      </c>
      <c r="E32" s="1">
        <v>251.9</v>
      </c>
      <c r="F32" s="1">
        <v>1090.0999999999999</v>
      </c>
      <c r="G32" s="1">
        <v>269.60000000000002</v>
      </c>
      <c r="H32" s="1">
        <v>212.7</v>
      </c>
      <c r="I32" s="1">
        <v>250.7</v>
      </c>
      <c r="J32" s="1">
        <v>196.8</v>
      </c>
      <c r="K32" s="1">
        <v>495.8</v>
      </c>
      <c r="L32" s="1">
        <v>351.8</v>
      </c>
      <c r="M32" s="1">
        <v>650.4</v>
      </c>
      <c r="N32" s="1">
        <v>319.60000000000002</v>
      </c>
      <c r="O32" s="1">
        <v>379.9</v>
      </c>
      <c r="P32" s="1">
        <v>119</v>
      </c>
      <c r="Q32" s="1">
        <v>980.5</v>
      </c>
      <c r="R32" s="1">
        <v>94.3</v>
      </c>
      <c r="S32" s="1">
        <v>340.8</v>
      </c>
      <c r="T32" s="1">
        <v>70.5</v>
      </c>
      <c r="U32" s="1">
        <v>0</v>
      </c>
      <c r="V32" s="33">
        <v>11272</v>
      </c>
    </row>
    <row r="33" spans="1:22" x14ac:dyDescent="0.25">
      <c r="A33" s="2" t="s">
        <v>59</v>
      </c>
      <c r="B33" s="12">
        <v>6379.5</v>
      </c>
      <c r="C33" s="1">
        <v>2003.6</v>
      </c>
      <c r="D33" s="1">
        <v>780.4</v>
      </c>
      <c r="E33" s="1">
        <v>594.79999999999995</v>
      </c>
      <c r="F33" s="1">
        <v>2089.1</v>
      </c>
      <c r="G33" s="1">
        <v>718.7</v>
      </c>
      <c r="H33" s="1">
        <v>618.79999999999995</v>
      </c>
      <c r="I33" s="1">
        <v>489.1</v>
      </c>
      <c r="J33" s="1">
        <v>586.70000000000005</v>
      </c>
      <c r="K33" s="1">
        <v>1092.5</v>
      </c>
      <c r="L33" s="1">
        <v>622.29999999999995</v>
      </c>
      <c r="M33" s="1">
        <v>981.1</v>
      </c>
      <c r="N33" s="1">
        <v>790.9</v>
      </c>
      <c r="O33" s="1">
        <v>659.3</v>
      </c>
      <c r="P33" s="1">
        <v>256.39999999999998</v>
      </c>
      <c r="Q33" s="1">
        <v>1608.6</v>
      </c>
      <c r="R33" s="1">
        <v>197.4</v>
      </c>
      <c r="S33" s="1">
        <v>745.5</v>
      </c>
      <c r="T33" s="1">
        <v>148.1</v>
      </c>
      <c r="U33" s="1">
        <v>0</v>
      </c>
      <c r="V33" s="33">
        <v>21363</v>
      </c>
    </row>
    <row r="34" spans="1:22" ht="30" x14ac:dyDescent="0.25">
      <c r="A34" s="35" t="s">
        <v>60</v>
      </c>
      <c r="B34" s="12">
        <v>2913.6</v>
      </c>
      <c r="C34" s="1">
        <v>379.7</v>
      </c>
      <c r="D34" s="1">
        <v>155.80000000000001</v>
      </c>
      <c r="E34" s="1">
        <v>176.6</v>
      </c>
      <c r="F34" s="1">
        <v>481.9</v>
      </c>
      <c r="G34" s="1">
        <v>157.69999999999999</v>
      </c>
      <c r="H34" s="1">
        <v>116.3</v>
      </c>
      <c r="I34" s="1">
        <v>85.3</v>
      </c>
      <c r="J34" s="1">
        <v>92</v>
      </c>
      <c r="K34" s="1">
        <v>192.6</v>
      </c>
      <c r="L34" s="1">
        <v>108.6</v>
      </c>
      <c r="M34" s="1">
        <v>261.60000000000002</v>
      </c>
      <c r="N34" s="1">
        <v>142.6</v>
      </c>
      <c r="O34" s="1">
        <v>142.9</v>
      </c>
      <c r="P34" s="1">
        <v>50.4</v>
      </c>
      <c r="Q34" s="1">
        <v>330.1</v>
      </c>
      <c r="R34" s="1">
        <v>65.599999999999994</v>
      </c>
      <c r="S34" s="1">
        <v>151</v>
      </c>
      <c r="T34" s="1">
        <v>37</v>
      </c>
      <c r="U34" s="1">
        <v>0</v>
      </c>
      <c r="V34" s="33">
        <v>6041</v>
      </c>
    </row>
    <row r="35" spans="1:22" x14ac:dyDescent="0.25">
      <c r="A35" s="36" t="s">
        <v>61</v>
      </c>
      <c r="B35" s="44">
        <v>95.9</v>
      </c>
      <c r="C35" s="24">
        <v>21.6</v>
      </c>
      <c r="D35" s="24">
        <v>8.1</v>
      </c>
      <c r="E35" s="24">
        <v>9.8000000000000007</v>
      </c>
      <c r="F35" s="24">
        <v>20.8</v>
      </c>
      <c r="G35" s="24">
        <v>6.2</v>
      </c>
      <c r="H35" s="24">
        <v>3.3</v>
      </c>
      <c r="I35" s="24">
        <v>2.9</v>
      </c>
      <c r="J35" s="24">
        <v>11.2</v>
      </c>
      <c r="K35" s="24">
        <v>29.4</v>
      </c>
      <c r="L35" s="24">
        <v>15.5</v>
      </c>
      <c r="M35" s="24">
        <v>20.6</v>
      </c>
      <c r="N35" s="24">
        <v>14.7</v>
      </c>
      <c r="O35" s="24">
        <v>16</v>
      </c>
      <c r="P35" s="24">
        <v>4.5</v>
      </c>
      <c r="Q35" s="24">
        <v>55.2</v>
      </c>
      <c r="R35" s="24">
        <v>8.4</v>
      </c>
      <c r="S35" s="24">
        <v>23.3</v>
      </c>
      <c r="T35" s="24">
        <v>1.5</v>
      </c>
      <c r="U35" s="24">
        <v>0</v>
      </c>
      <c r="V35" s="34">
        <v>369</v>
      </c>
    </row>
    <row r="38" spans="1:22" ht="18.75" x14ac:dyDescent="0.3">
      <c r="A38" s="8" t="s">
        <v>131</v>
      </c>
    </row>
    <row r="39" spans="1:22" x14ac:dyDescent="0.25">
      <c r="A39" s="7" t="s">
        <v>29</v>
      </c>
    </row>
    <row r="41" spans="1:22" ht="96.75" x14ac:dyDescent="0.25">
      <c r="A41" s="14" t="s">
        <v>62</v>
      </c>
      <c r="B41" s="80" t="s">
        <v>1</v>
      </c>
      <c r="C41" s="80" t="s">
        <v>2</v>
      </c>
      <c r="D41" s="80" t="s">
        <v>3</v>
      </c>
      <c r="E41" s="80" t="s">
        <v>8</v>
      </c>
      <c r="F41" s="80" t="s">
        <v>4</v>
      </c>
      <c r="G41" s="80" t="s">
        <v>9</v>
      </c>
      <c r="H41" s="80" t="s">
        <v>5</v>
      </c>
      <c r="I41" s="80" t="s">
        <v>6</v>
      </c>
      <c r="J41" s="80" t="s">
        <v>7</v>
      </c>
      <c r="K41" s="80" t="s">
        <v>13</v>
      </c>
      <c r="L41" s="79" t="s">
        <v>14</v>
      </c>
      <c r="M41" s="80" t="s">
        <v>15</v>
      </c>
      <c r="N41" s="80" t="s">
        <v>10</v>
      </c>
      <c r="O41" s="80" t="s">
        <v>11</v>
      </c>
      <c r="P41" s="80" t="s">
        <v>12</v>
      </c>
      <c r="Q41" s="80" t="s">
        <v>16</v>
      </c>
      <c r="R41" s="80" t="s">
        <v>17</v>
      </c>
      <c r="S41" s="80" t="s">
        <v>18</v>
      </c>
      <c r="T41" s="80" t="s">
        <v>19</v>
      </c>
      <c r="U41" s="80" t="s">
        <v>20</v>
      </c>
      <c r="V41" s="80" t="s">
        <v>31</v>
      </c>
    </row>
    <row r="42" spans="1:22" x14ac:dyDescent="0.25">
      <c r="A42" s="75" t="s">
        <v>30</v>
      </c>
      <c r="B42" s="84">
        <f t="shared" ref="B42:B72" si="0">(V5/$V5)*100</f>
        <v>100</v>
      </c>
      <c r="C42" s="37">
        <f t="shared" ref="C42:V42" si="1">(B5/$V5)*100</f>
        <v>39.360819622377747</v>
      </c>
      <c r="D42" s="37">
        <f t="shared" si="1"/>
        <v>7.9822133115061655</v>
      </c>
      <c r="E42" s="37">
        <f t="shared" si="1"/>
        <v>3.4034745661390744</v>
      </c>
      <c r="F42" s="37">
        <f t="shared" si="1"/>
        <v>2.6060625569054476</v>
      </c>
      <c r="G42" s="37">
        <f t="shared" si="1"/>
        <v>8.8472680786881632</v>
      </c>
      <c r="H42" s="37">
        <f t="shared" si="1"/>
        <v>2.858791719165295</v>
      </c>
      <c r="I42" s="37">
        <f t="shared" si="1"/>
        <v>2.8114739775413167</v>
      </c>
      <c r="J42" s="37">
        <f t="shared" si="1"/>
        <v>2.1136177609373421</v>
      </c>
      <c r="K42" s="37">
        <f t="shared" si="1"/>
        <v>1.8338039049782495</v>
      </c>
      <c r="L42" s="81">
        <f t="shared" si="1"/>
        <v>3.799812384464698</v>
      </c>
      <c r="M42" s="37">
        <f t="shared" si="1"/>
        <v>2.3308011367294199</v>
      </c>
      <c r="N42" s="37">
        <f t="shared" si="1"/>
        <v>4.1263921716498206</v>
      </c>
      <c r="O42" s="37">
        <f t="shared" si="1"/>
        <v>2.8015873745780953</v>
      </c>
      <c r="P42" s="37">
        <f t="shared" si="1"/>
        <v>3.1350188075377301</v>
      </c>
      <c r="Q42" s="37">
        <f t="shared" si="1"/>
        <v>1.0580504538640523</v>
      </c>
      <c r="R42" s="37">
        <f t="shared" si="1"/>
        <v>6.5117305693763612</v>
      </c>
      <c r="S42" s="37">
        <f t="shared" si="1"/>
        <v>1.0290344237719919</v>
      </c>
      <c r="T42" s="37">
        <f t="shared" si="1"/>
        <v>2.8190613705130918</v>
      </c>
      <c r="U42" s="37">
        <f t="shared" si="1"/>
        <v>0.5360838016057683</v>
      </c>
      <c r="V42" s="38">
        <f t="shared" si="1"/>
        <v>3.4810039270506653E-2</v>
      </c>
    </row>
    <row r="43" spans="1:22" x14ac:dyDescent="0.25">
      <c r="A43" s="76" t="s">
        <v>32</v>
      </c>
      <c r="B43" s="85">
        <f t="shared" si="0"/>
        <v>100</v>
      </c>
      <c r="C43" s="19">
        <f t="shared" ref="C43:V43" si="2">(B6/$V6)*100</f>
        <v>5.4582843713278502</v>
      </c>
      <c r="D43" s="19">
        <f t="shared" si="2"/>
        <v>14.394829612220917</v>
      </c>
      <c r="E43" s="19">
        <f t="shared" si="2"/>
        <v>6.3572267920094001</v>
      </c>
      <c r="F43" s="19">
        <f t="shared" si="2"/>
        <v>3.0552291421856639</v>
      </c>
      <c r="G43" s="19">
        <f t="shared" si="2"/>
        <v>5.2585193889541717</v>
      </c>
      <c r="H43" s="19">
        <f t="shared" si="2"/>
        <v>2.5029377203290246</v>
      </c>
      <c r="I43" s="19">
        <f t="shared" si="2"/>
        <v>1.7332549941245594</v>
      </c>
      <c r="J43" s="19">
        <f t="shared" si="2"/>
        <v>1.3924794359576969</v>
      </c>
      <c r="K43" s="19">
        <f t="shared" si="2"/>
        <v>3.7132784958871916</v>
      </c>
      <c r="L43" s="82">
        <f t="shared" si="2"/>
        <v>7.1445358401880137</v>
      </c>
      <c r="M43" s="19">
        <f t="shared" si="2"/>
        <v>3.1433607520564046</v>
      </c>
      <c r="N43" s="19">
        <f t="shared" si="2"/>
        <v>2.7438307873090482</v>
      </c>
      <c r="O43" s="19">
        <f t="shared" si="2"/>
        <v>12.996474735605171</v>
      </c>
      <c r="P43" s="19">
        <f t="shared" si="2"/>
        <v>12.138660399529964</v>
      </c>
      <c r="Q43" s="19">
        <f t="shared" si="2"/>
        <v>3.8719153936545245</v>
      </c>
      <c r="R43" s="19">
        <f t="shared" si="2"/>
        <v>9.5652173913043477</v>
      </c>
      <c r="S43" s="19">
        <f t="shared" si="2"/>
        <v>1.3278495887191539</v>
      </c>
      <c r="T43" s="19">
        <f t="shared" si="2"/>
        <v>2.2091656874265571</v>
      </c>
      <c r="U43" s="19">
        <f t="shared" si="2"/>
        <v>0.99882491186839006</v>
      </c>
      <c r="V43" s="39">
        <f t="shared" si="2"/>
        <v>0</v>
      </c>
    </row>
    <row r="44" spans="1:22" x14ac:dyDescent="0.25">
      <c r="A44" s="76" t="s">
        <v>33</v>
      </c>
      <c r="B44" s="85">
        <f t="shared" si="0"/>
        <v>100</v>
      </c>
      <c r="C44" s="19">
        <f t="shared" ref="C44:V44" si="3">(B7/$V7)*100</f>
        <v>3.9763958238765316</v>
      </c>
      <c r="D44" s="19">
        <f t="shared" si="3"/>
        <v>4.5438039037675892</v>
      </c>
      <c r="E44" s="19">
        <f t="shared" si="3"/>
        <v>4.1806627326373125</v>
      </c>
      <c r="F44" s="19">
        <f t="shared" si="3"/>
        <v>3.5088515660463004</v>
      </c>
      <c r="G44" s="19">
        <f t="shared" si="3"/>
        <v>7.7485247389922822</v>
      </c>
      <c r="H44" s="19">
        <f t="shared" si="3"/>
        <v>4.2623694961416252</v>
      </c>
      <c r="I44" s="19">
        <f t="shared" si="3"/>
        <v>2.7122106218792559</v>
      </c>
      <c r="J44" s="19">
        <f t="shared" si="3"/>
        <v>3.4634589196550158</v>
      </c>
      <c r="K44" s="19">
        <f t="shared" si="3"/>
        <v>9.2374035406264188</v>
      </c>
      <c r="L44" s="82">
        <f t="shared" si="3"/>
        <v>10.204266908760781</v>
      </c>
      <c r="M44" s="19">
        <f t="shared" si="3"/>
        <v>8.0821606899682266</v>
      </c>
      <c r="N44" s="19">
        <f t="shared" si="3"/>
        <v>9.0649114843395378</v>
      </c>
      <c r="O44" s="19">
        <f t="shared" si="3"/>
        <v>5.374489332728098</v>
      </c>
      <c r="P44" s="19">
        <f t="shared" si="3"/>
        <v>3.5133908306854291</v>
      </c>
      <c r="Q44" s="19">
        <f t="shared" si="3"/>
        <v>1.4934180662732637</v>
      </c>
      <c r="R44" s="19">
        <f t="shared" si="3"/>
        <v>8.6768043576940546</v>
      </c>
      <c r="S44" s="19">
        <f t="shared" si="3"/>
        <v>4.1670449387199273</v>
      </c>
      <c r="T44" s="19">
        <f t="shared" si="3"/>
        <v>5.422151611438947</v>
      </c>
      <c r="U44" s="19">
        <f t="shared" si="3"/>
        <v>0.36768043576940534</v>
      </c>
      <c r="V44" s="39">
        <f t="shared" si="3"/>
        <v>0</v>
      </c>
    </row>
    <row r="45" spans="1:22" x14ac:dyDescent="0.25">
      <c r="A45" s="76" t="s">
        <v>34</v>
      </c>
      <c r="B45" s="85">
        <f t="shared" si="0"/>
        <v>100</v>
      </c>
      <c r="C45" s="19">
        <f t="shared" ref="C45:V45" si="4">(B8/$V8)*100</f>
        <v>3.3458646616541357</v>
      </c>
      <c r="D45" s="19">
        <f t="shared" si="4"/>
        <v>3.6372180451127818</v>
      </c>
      <c r="E45" s="19">
        <f t="shared" si="4"/>
        <v>2.3214285714285716</v>
      </c>
      <c r="F45" s="19">
        <f t="shared" si="4"/>
        <v>0.75187969924812026</v>
      </c>
      <c r="G45" s="19">
        <f t="shared" si="4"/>
        <v>3.4210526315789469</v>
      </c>
      <c r="H45" s="19">
        <f t="shared" si="4"/>
        <v>0.80827067669172925</v>
      </c>
      <c r="I45" s="19">
        <f t="shared" si="4"/>
        <v>0.99624060150375948</v>
      </c>
      <c r="J45" s="19">
        <f t="shared" si="4"/>
        <v>1.4191729323308271</v>
      </c>
      <c r="K45" s="19">
        <f t="shared" si="4"/>
        <v>0.57330827067669177</v>
      </c>
      <c r="L45" s="82">
        <f t="shared" si="4"/>
        <v>2.030075187969925</v>
      </c>
      <c r="M45" s="19">
        <f t="shared" si="4"/>
        <v>2.4718045112781954</v>
      </c>
      <c r="N45" s="19">
        <f t="shared" si="4"/>
        <v>2.2086466165413534</v>
      </c>
      <c r="O45" s="19">
        <f t="shared" si="4"/>
        <v>1.9454887218045114</v>
      </c>
      <c r="P45" s="19">
        <f t="shared" si="4"/>
        <v>1.1278195488721803</v>
      </c>
      <c r="Q45" s="19">
        <f t="shared" si="4"/>
        <v>0.18796992481203006</v>
      </c>
      <c r="R45" s="19">
        <f t="shared" si="4"/>
        <v>8.5338345864661651</v>
      </c>
      <c r="S45" s="19">
        <f t="shared" si="4"/>
        <v>9.5206766917293226</v>
      </c>
      <c r="T45" s="19">
        <f t="shared" si="4"/>
        <v>54.530075187969928</v>
      </c>
      <c r="U45" s="19">
        <f t="shared" si="4"/>
        <v>0.16917293233082706</v>
      </c>
      <c r="V45" s="39">
        <f t="shared" si="4"/>
        <v>0</v>
      </c>
    </row>
    <row r="46" spans="1:22" x14ac:dyDescent="0.25">
      <c r="A46" s="76" t="s">
        <v>35</v>
      </c>
      <c r="B46" s="85">
        <f t="shared" si="0"/>
        <v>100</v>
      </c>
      <c r="C46" s="19">
        <f t="shared" ref="C46:V46" si="5">(B9/$V9)*100</f>
        <v>29.019138755980862</v>
      </c>
      <c r="D46" s="19">
        <f t="shared" si="5"/>
        <v>7.4982911825017098</v>
      </c>
      <c r="E46" s="19">
        <f t="shared" si="5"/>
        <v>5.6220095693779903</v>
      </c>
      <c r="F46" s="19">
        <f t="shared" si="5"/>
        <v>5.8202323991797682</v>
      </c>
      <c r="G46" s="19">
        <f t="shared" si="5"/>
        <v>5.054682159945318</v>
      </c>
      <c r="H46" s="19">
        <f t="shared" si="5"/>
        <v>6.8762816131237177</v>
      </c>
      <c r="I46" s="19">
        <f t="shared" si="5"/>
        <v>2.3923444976076556</v>
      </c>
      <c r="J46" s="19">
        <f t="shared" si="5"/>
        <v>1.8079289131920708</v>
      </c>
      <c r="K46" s="19">
        <f t="shared" si="5"/>
        <v>1.0184552289815447</v>
      </c>
      <c r="L46" s="82">
        <f t="shared" si="5"/>
        <v>5.0512645249487358</v>
      </c>
      <c r="M46" s="19">
        <f t="shared" si="5"/>
        <v>2.3274094326725905</v>
      </c>
      <c r="N46" s="19">
        <f t="shared" si="5"/>
        <v>3.233082706766917</v>
      </c>
      <c r="O46" s="19">
        <f t="shared" si="5"/>
        <v>11.989063568010936</v>
      </c>
      <c r="P46" s="19">
        <f t="shared" si="5"/>
        <v>4.7949419002050586</v>
      </c>
      <c r="Q46" s="19">
        <f t="shared" si="5"/>
        <v>1.0252904989747096</v>
      </c>
      <c r="R46" s="19">
        <f t="shared" si="5"/>
        <v>4.0362269309637728</v>
      </c>
      <c r="S46" s="19">
        <f t="shared" si="5"/>
        <v>0.34859876965140119</v>
      </c>
      <c r="T46" s="19">
        <f t="shared" si="5"/>
        <v>0.55023923444976086</v>
      </c>
      <c r="U46" s="19">
        <f t="shared" si="5"/>
        <v>1.544771018455229</v>
      </c>
      <c r="V46" s="39">
        <f t="shared" si="5"/>
        <v>0</v>
      </c>
    </row>
    <row r="47" spans="1:22" x14ac:dyDescent="0.25">
      <c r="A47" s="76" t="s">
        <v>36</v>
      </c>
      <c r="B47" s="85">
        <f t="shared" si="0"/>
        <v>100</v>
      </c>
      <c r="C47" s="19">
        <f t="shared" ref="C47:V47" si="6">(B10/$V10)*100</f>
        <v>25.190156599552573</v>
      </c>
      <c r="D47" s="19">
        <f t="shared" si="6"/>
        <v>2.9977628635346756</v>
      </c>
      <c r="E47" s="19">
        <f t="shared" si="6"/>
        <v>3.6912751677852351</v>
      </c>
      <c r="F47" s="19">
        <f t="shared" si="6"/>
        <v>0.9843400447427294</v>
      </c>
      <c r="G47" s="19">
        <f t="shared" si="6"/>
        <v>24.407158836689035</v>
      </c>
      <c r="H47" s="19">
        <f t="shared" si="6"/>
        <v>3.3557046979865772</v>
      </c>
      <c r="I47" s="19">
        <f t="shared" si="6"/>
        <v>2.9530201342281881</v>
      </c>
      <c r="J47" s="19">
        <f t="shared" si="6"/>
        <v>0.40268456375838929</v>
      </c>
      <c r="K47" s="19">
        <f t="shared" si="6"/>
        <v>1.7225950782997763</v>
      </c>
      <c r="L47" s="82">
        <f t="shared" si="6"/>
        <v>6.5324384787472027</v>
      </c>
      <c r="M47" s="19">
        <f t="shared" si="6"/>
        <v>1.8791946308724834</v>
      </c>
      <c r="N47" s="19">
        <f t="shared" si="6"/>
        <v>1.476510067114094</v>
      </c>
      <c r="O47" s="19">
        <f t="shared" si="6"/>
        <v>5.9284116331096195</v>
      </c>
      <c r="P47" s="19">
        <f t="shared" si="6"/>
        <v>2.4608501118568231</v>
      </c>
      <c r="Q47" s="19">
        <f t="shared" si="6"/>
        <v>2.1476510067114094</v>
      </c>
      <c r="R47" s="19">
        <f t="shared" si="6"/>
        <v>12.774049217002236</v>
      </c>
      <c r="S47" s="19">
        <f t="shared" si="6"/>
        <v>0.22371364653243847</v>
      </c>
      <c r="T47" s="19">
        <f t="shared" si="6"/>
        <v>0.73825503355704702</v>
      </c>
      <c r="U47" s="19">
        <f t="shared" si="6"/>
        <v>0.13422818791946309</v>
      </c>
      <c r="V47" s="39">
        <f t="shared" si="6"/>
        <v>0</v>
      </c>
    </row>
    <row r="48" spans="1:22" x14ac:dyDescent="0.25">
      <c r="A48" s="76" t="s">
        <v>37</v>
      </c>
      <c r="B48" s="85">
        <f t="shared" si="0"/>
        <v>100</v>
      </c>
      <c r="C48" s="19">
        <f t="shared" ref="C48:V48" si="7">(B11/$V11)*100</f>
        <v>4.5723242274966411</v>
      </c>
      <c r="D48" s="19">
        <f t="shared" si="7"/>
        <v>3.3721450962830275</v>
      </c>
      <c r="E48" s="19">
        <f t="shared" si="7"/>
        <v>5.9381997313031798</v>
      </c>
      <c r="F48" s="19">
        <f t="shared" si="7"/>
        <v>2.6287505597850429</v>
      </c>
      <c r="G48" s="19">
        <f t="shared" si="7"/>
        <v>7.492163009404389</v>
      </c>
      <c r="H48" s="19">
        <f t="shared" si="7"/>
        <v>7.6981639050604569</v>
      </c>
      <c r="I48" s="19">
        <f t="shared" si="7"/>
        <v>3.8692342140618008</v>
      </c>
      <c r="J48" s="19">
        <f t="shared" si="7"/>
        <v>4.0259740259740262</v>
      </c>
      <c r="K48" s="19">
        <f t="shared" si="7"/>
        <v>8.4773846842812368</v>
      </c>
      <c r="L48" s="82">
        <f t="shared" si="7"/>
        <v>9.014778325123153</v>
      </c>
      <c r="M48" s="19">
        <f t="shared" si="7"/>
        <v>6.6368114643976712</v>
      </c>
      <c r="N48" s="19">
        <f t="shared" si="7"/>
        <v>6.5875503806538287</v>
      </c>
      <c r="O48" s="19">
        <f t="shared" si="7"/>
        <v>5.6695029108822208</v>
      </c>
      <c r="P48" s="19">
        <f t="shared" si="7"/>
        <v>2.897447380206001</v>
      </c>
      <c r="Q48" s="19">
        <f t="shared" si="7"/>
        <v>1.948051948051948</v>
      </c>
      <c r="R48" s="19">
        <f t="shared" si="7"/>
        <v>12.982534706672636</v>
      </c>
      <c r="S48" s="19">
        <f t="shared" si="7"/>
        <v>2.5884460367218987</v>
      </c>
      <c r="T48" s="19">
        <f t="shared" si="7"/>
        <v>3.3900582176444245</v>
      </c>
      <c r="U48" s="19">
        <f t="shared" si="7"/>
        <v>0.21495745633676669</v>
      </c>
      <c r="V48" s="39">
        <f t="shared" si="7"/>
        <v>0</v>
      </c>
    </row>
    <row r="49" spans="1:22" x14ac:dyDescent="0.25">
      <c r="A49" s="76" t="s">
        <v>38</v>
      </c>
      <c r="B49" s="85">
        <f t="shared" si="0"/>
        <v>100</v>
      </c>
      <c r="C49" s="19">
        <f t="shared" ref="C49:V49" si="8">(B12/$V12)*100</f>
        <v>14.207635265037077</v>
      </c>
      <c r="D49" s="19">
        <f t="shared" si="8"/>
        <v>1.0134578412524031</v>
      </c>
      <c r="E49" s="19">
        <f t="shared" si="8"/>
        <v>7.4924471299093662</v>
      </c>
      <c r="F49" s="19">
        <f t="shared" si="8"/>
        <v>2.090085141444658</v>
      </c>
      <c r="G49" s="19">
        <f t="shared" si="8"/>
        <v>6.2263114528975549</v>
      </c>
      <c r="H49" s="19">
        <f t="shared" si="8"/>
        <v>2.8563581433672067</v>
      </c>
      <c r="I49" s="19">
        <f t="shared" si="8"/>
        <v>14.803625377643503</v>
      </c>
      <c r="J49" s="19">
        <f t="shared" si="8"/>
        <v>18.978302664103268</v>
      </c>
      <c r="K49" s="19">
        <f t="shared" si="8"/>
        <v>0.12908541609447954</v>
      </c>
      <c r="L49" s="82">
        <f t="shared" si="8"/>
        <v>2.1148036253776437</v>
      </c>
      <c r="M49" s="19">
        <f t="shared" si="8"/>
        <v>4.4548201043669318</v>
      </c>
      <c r="N49" s="19">
        <f t="shared" si="8"/>
        <v>13.106289480911837</v>
      </c>
      <c r="O49" s="19">
        <f t="shared" si="8"/>
        <v>0.22246635539686899</v>
      </c>
      <c r="P49" s="19">
        <f t="shared" si="8"/>
        <v>7.3194177423784677</v>
      </c>
      <c r="Q49" s="19">
        <f t="shared" si="8"/>
        <v>0.12359241966492722</v>
      </c>
      <c r="R49" s="19">
        <f t="shared" si="8"/>
        <v>1.1397967591321065</v>
      </c>
      <c r="S49" s="19">
        <f t="shared" si="8"/>
        <v>6.8662455369404005E-2</v>
      </c>
      <c r="T49" s="19">
        <f t="shared" si="8"/>
        <v>3.628124141719308</v>
      </c>
      <c r="U49" s="19">
        <f t="shared" si="8"/>
        <v>2.7464982147761604E-2</v>
      </c>
      <c r="V49" s="39">
        <f t="shared" si="8"/>
        <v>0</v>
      </c>
    </row>
    <row r="50" spans="1:22" x14ac:dyDescent="0.25">
      <c r="A50" s="76" t="s">
        <v>39</v>
      </c>
      <c r="B50" s="85">
        <f t="shared" si="0"/>
        <v>100</v>
      </c>
      <c r="C50" s="19">
        <f t="shared" ref="C50:V50" si="9">(B13/$V13)*100</f>
        <v>35.367698803659394</v>
      </c>
      <c r="D50" s="19">
        <f t="shared" si="9"/>
        <v>27.468332160450387</v>
      </c>
      <c r="E50" s="19">
        <f t="shared" si="9"/>
        <v>1.534130893736805</v>
      </c>
      <c r="F50" s="19">
        <f t="shared" si="9"/>
        <v>1.0327234342012668</v>
      </c>
      <c r="G50" s="19">
        <f t="shared" si="9"/>
        <v>8.6769880365939489</v>
      </c>
      <c r="H50" s="19">
        <f t="shared" si="9"/>
        <v>1.8138634764250527</v>
      </c>
      <c r="I50" s="19">
        <f t="shared" si="9"/>
        <v>2.8676988036593949</v>
      </c>
      <c r="J50" s="19">
        <f t="shared" si="9"/>
        <v>2.5316678395496131</v>
      </c>
      <c r="K50" s="19">
        <f t="shared" si="9"/>
        <v>1.7346938775510203</v>
      </c>
      <c r="L50" s="82">
        <f t="shared" si="9"/>
        <v>3.7631949331456722</v>
      </c>
      <c r="M50" s="19">
        <f t="shared" si="9"/>
        <v>2.176284306826179</v>
      </c>
      <c r="N50" s="19">
        <f t="shared" si="9"/>
        <v>1.9950738916256161</v>
      </c>
      <c r="O50" s="19">
        <f t="shared" si="9"/>
        <v>0.65622800844475715</v>
      </c>
      <c r="P50" s="19">
        <f t="shared" si="9"/>
        <v>2.1727656579873327</v>
      </c>
      <c r="Q50" s="19">
        <f t="shared" si="9"/>
        <v>2.2149894440534834</v>
      </c>
      <c r="R50" s="19">
        <f t="shared" si="9"/>
        <v>2.5175932441942295</v>
      </c>
      <c r="S50" s="19">
        <f t="shared" si="9"/>
        <v>6.8613652357494725E-2</v>
      </c>
      <c r="T50" s="19">
        <f t="shared" si="9"/>
        <v>0.82336382828993671</v>
      </c>
      <c r="U50" s="19">
        <f t="shared" si="9"/>
        <v>0.58233638282899369</v>
      </c>
      <c r="V50" s="39">
        <f t="shared" si="9"/>
        <v>0</v>
      </c>
    </row>
    <row r="51" spans="1:22" x14ac:dyDescent="0.25">
      <c r="A51" s="76" t="s">
        <v>40</v>
      </c>
      <c r="B51" s="85">
        <f t="shared" si="0"/>
        <v>100</v>
      </c>
      <c r="C51" s="19">
        <f t="shared" ref="C51:V51" si="10">(B14/$V14)*100</f>
        <v>24.073714839961202</v>
      </c>
      <c r="D51" s="19">
        <f t="shared" si="10"/>
        <v>12.492725509214356</v>
      </c>
      <c r="E51" s="19">
        <f t="shared" si="10"/>
        <v>4.1998060135790496</v>
      </c>
      <c r="F51" s="19">
        <f t="shared" si="10"/>
        <v>7.1968962172647917</v>
      </c>
      <c r="G51" s="19">
        <f t="shared" si="10"/>
        <v>5.7032007759456835</v>
      </c>
      <c r="H51" s="19">
        <f t="shared" si="10"/>
        <v>3.6760426770126085</v>
      </c>
      <c r="I51" s="19">
        <f t="shared" si="10"/>
        <v>4.1901066925315229</v>
      </c>
      <c r="J51" s="19">
        <f t="shared" si="10"/>
        <v>3.2589718719689622</v>
      </c>
      <c r="K51" s="19">
        <f t="shared" si="10"/>
        <v>2.9485935984481086</v>
      </c>
      <c r="L51" s="82">
        <f t="shared" si="10"/>
        <v>2.9097963142580019</v>
      </c>
      <c r="M51" s="19">
        <f t="shared" si="10"/>
        <v>2.580019398642095</v>
      </c>
      <c r="N51" s="19">
        <f t="shared" si="10"/>
        <v>2.9582929194956353</v>
      </c>
      <c r="O51" s="19">
        <f t="shared" si="10"/>
        <v>2.1338506304558682</v>
      </c>
      <c r="P51" s="19">
        <f t="shared" si="10"/>
        <v>11.086323957322987</v>
      </c>
      <c r="Q51" s="19">
        <f t="shared" si="10"/>
        <v>0.8438409311348205</v>
      </c>
      <c r="R51" s="19">
        <f t="shared" si="10"/>
        <v>6.9156159068865168</v>
      </c>
      <c r="S51" s="19">
        <f t="shared" si="10"/>
        <v>0.82444228903976713</v>
      </c>
      <c r="T51" s="19">
        <f t="shared" si="10"/>
        <v>1.9010669253152281</v>
      </c>
      <c r="U51" s="19">
        <f t="shared" si="10"/>
        <v>9.6993210475266739E-2</v>
      </c>
      <c r="V51" s="39">
        <f t="shared" si="10"/>
        <v>0</v>
      </c>
    </row>
    <row r="52" spans="1:22" ht="30" x14ac:dyDescent="0.25">
      <c r="A52" s="77" t="s">
        <v>41</v>
      </c>
      <c r="B52" s="85">
        <f t="shared" si="0"/>
        <v>100</v>
      </c>
      <c r="C52" s="19">
        <f t="shared" ref="C52:V52" si="11">(B15/$V15)*100</f>
        <v>13.111776020517205</v>
      </c>
      <c r="D52" s="19">
        <f t="shared" si="11"/>
        <v>7.0185937166061114</v>
      </c>
      <c r="E52" s="19">
        <f t="shared" si="11"/>
        <v>9.0510792904466779</v>
      </c>
      <c r="F52" s="19">
        <f t="shared" si="11"/>
        <v>9.7820047018593712</v>
      </c>
      <c r="G52" s="19">
        <f t="shared" si="11"/>
        <v>8.8459072451378482</v>
      </c>
      <c r="H52" s="19">
        <f t="shared" si="11"/>
        <v>3.3190852746313317</v>
      </c>
      <c r="I52" s="19">
        <f t="shared" si="11"/>
        <v>1.4105578114981834</v>
      </c>
      <c r="J52" s="19">
        <f t="shared" si="11"/>
        <v>1.733276341098525</v>
      </c>
      <c r="K52" s="19">
        <f t="shared" si="11"/>
        <v>1.3122462064543705</v>
      </c>
      <c r="L52" s="82">
        <f t="shared" si="11"/>
        <v>2.9023295575977777</v>
      </c>
      <c r="M52" s="19">
        <f t="shared" si="11"/>
        <v>3.6332549690104723</v>
      </c>
      <c r="N52" s="19">
        <f t="shared" si="11"/>
        <v>3.3468689891002352</v>
      </c>
      <c r="O52" s="19">
        <f t="shared" si="11"/>
        <v>6.7044240222269709</v>
      </c>
      <c r="P52" s="19">
        <f t="shared" si="11"/>
        <v>3.2122248343663182</v>
      </c>
      <c r="Q52" s="19">
        <f t="shared" si="11"/>
        <v>3.9816200042744181</v>
      </c>
      <c r="R52" s="19">
        <f t="shared" si="11"/>
        <v>13.477238726223554</v>
      </c>
      <c r="S52" s="19">
        <f t="shared" si="11"/>
        <v>0.33981620004274415</v>
      </c>
      <c r="T52" s="19">
        <f t="shared" si="11"/>
        <v>6.6937379782004705</v>
      </c>
      <c r="U52" s="19">
        <f t="shared" si="11"/>
        <v>0.12609531951271641</v>
      </c>
      <c r="V52" s="39">
        <f t="shared" si="11"/>
        <v>0</v>
      </c>
    </row>
    <row r="53" spans="1:22" x14ac:dyDescent="0.25">
      <c r="A53" s="76" t="s">
        <v>42</v>
      </c>
      <c r="B53" s="85">
        <f t="shared" si="0"/>
        <v>100</v>
      </c>
      <c r="C53" s="19">
        <f t="shared" ref="C53:V53" si="12">(B16/$V16)*100</f>
        <v>53.199077632590317</v>
      </c>
      <c r="D53" s="19">
        <f t="shared" si="12"/>
        <v>3.9185242121445043</v>
      </c>
      <c r="E53" s="19">
        <f t="shared" si="12"/>
        <v>0.72713297463489623</v>
      </c>
      <c r="F53" s="19">
        <f t="shared" si="12"/>
        <v>0.38278247501921597</v>
      </c>
      <c r="G53" s="19">
        <f t="shared" si="12"/>
        <v>9.4988470407378944</v>
      </c>
      <c r="H53" s="19">
        <f t="shared" si="12"/>
        <v>1.8339738662567255</v>
      </c>
      <c r="I53" s="19">
        <f t="shared" si="12"/>
        <v>0.24903920061491161</v>
      </c>
      <c r="J53" s="19">
        <f t="shared" si="12"/>
        <v>7.8401229823212903E-2</v>
      </c>
      <c r="K53" s="19">
        <f t="shared" si="12"/>
        <v>0.4873174481168332</v>
      </c>
      <c r="L53" s="82">
        <f t="shared" si="12"/>
        <v>1.2836279784780937</v>
      </c>
      <c r="M53" s="19">
        <f t="shared" si="12"/>
        <v>1.3850883935434279</v>
      </c>
      <c r="N53" s="19">
        <f t="shared" si="12"/>
        <v>2.0584166026133746</v>
      </c>
      <c r="O53" s="19">
        <f t="shared" si="12"/>
        <v>0.44273635664873173</v>
      </c>
      <c r="P53" s="19">
        <f t="shared" si="12"/>
        <v>5.7524980784012296</v>
      </c>
      <c r="Q53" s="19">
        <f t="shared" si="12"/>
        <v>7.6863950807071488E-3</v>
      </c>
      <c r="R53" s="19">
        <f t="shared" si="12"/>
        <v>17.644888547271329</v>
      </c>
      <c r="S53" s="19">
        <f t="shared" si="12"/>
        <v>0.83474250576479636</v>
      </c>
      <c r="T53" s="19">
        <f t="shared" si="12"/>
        <v>4.1506533435818602E-2</v>
      </c>
      <c r="U53" s="19">
        <f t="shared" si="12"/>
        <v>0.17371252882398155</v>
      </c>
      <c r="V53" s="39">
        <f t="shared" si="12"/>
        <v>0</v>
      </c>
    </row>
    <row r="54" spans="1:22" x14ac:dyDescent="0.25">
      <c r="A54" s="76" t="s">
        <v>43</v>
      </c>
      <c r="B54" s="85">
        <f t="shared" si="0"/>
        <v>100</v>
      </c>
      <c r="C54" s="19">
        <f t="shared" ref="C54:V54" si="13">(B17/$V17)*100</f>
        <v>26.43330638641876</v>
      </c>
      <c r="D54" s="19">
        <f t="shared" si="13"/>
        <v>11.159256265157639</v>
      </c>
      <c r="E54" s="19">
        <f t="shared" si="13"/>
        <v>5.9434114793856105</v>
      </c>
      <c r="F54" s="19">
        <f t="shared" si="13"/>
        <v>1.4955537590945838</v>
      </c>
      <c r="G54" s="19">
        <f t="shared" si="13"/>
        <v>17.24009700889248</v>
      </c>
      <c r="H54" s="19">
        <f t="shared" si="13"/>
        <v>3.6814874696847211</v>
      </c>
      <c r="I54" s="19">
        <f t="shared" si="13"/>
        <v>2.1972514147130155</v>
      </c>
      <c r="J54" s="19">
        <f t="shared" si="13"/>
        <v>1.587712206952304</v>
      </c>
      <c r="K54" s="19">
        <f t="shared" si="13"/>
        <v>1.2611156022635408</v>
      </c>
      <c r="L54" s="82">
        <f t="shared" si="13"/>
        <v>4.9296685529506865</v>
      </c>
      <c r="M54" s="19">
        <f t="shared" si="13"/>
        <v>3.0735650767987064</v>
      </c>
      <c r="N54" s="19">
        <f t="shared" si="13"/>
        <v>7.6313662085691192</v>
      </c>
      <c r="O54" s="19">
        <f t="shared" si="13"/>
        <v>2.3395311236863376</v>
      </c>
      <c r="P54" s="19">
        <f t="shared" si="13"/>
        <v>9.1948261924009707</v>
      </c>
      <c r="Q54" s="19">
        <f t="shared" si="13"/>
        <v>0.45432497978981407</v>
      </c>
      <c r="R54" s="19">
        <f t="shared" si="13"/>
        <v>0.91673403395311248</v>
      </c>
      <c r="S54" s="19">
        <f t="shared" si="13"/>
        <v>9.0541632983023437E-2</v>
      </c>
      <c r="T54" s="19">
        <f t="shared" si="13"/>
        <v>0.37025060630557799</v>
      </c>
      <c r="U54" s="19">
        <f t="shared" si="13"/>
        <v>0</v>
      </c>
      <c r="V54" s="39">
        <f t="shared" si="13"/>
        <v>0</v>
      </c>
    </row>
    <row r="55" spans="1:22" x14ac:dyDescent="0.25">
      <c r="A55" s="76" t="s">
        <v>44</v>
      </c>
      <c r="B55" s="85">
        <f t="shared" si="0"/>
        <v>100</v>
      </c>
      <c r="C55" s="19">
        <f t="shared" ref="C55:V55" si="14">(B18/$V18)*100</f>
        <v>8.1972789115646254</v>
      </c>
      <c r="D55" s="19">
        <f t="shared" si="14"/>
        <v>44.464285714285708</v>
      </c>
      <c r="E55" s="19">
        <f t="shared" si="14"/>
        <v>-1.5391156462585036</v>
      </c>
      <c r="F55" s="19">
        <f t="shared" si="14"/>
        <v>2.9166666666666665</v>
      </c>
      <c r="G55" s="19">
        <f t="shared" si="14"/>
        <v>11.394557823129253</v>
      </c>
      <c r="H55" s="19">
        <f t="shared" si="14"/>
        <v>2.925170068027211</v>
      </c>
      <c r="I55" s="19">
        <f t="shared" si="14"/>
        <v>0.11904761904761904</v>
      </c>
      <c r="J55" s="19">
        <f t="shared" si="14"/>
        <v>0.1020408163265306</v>
      </c>
      <c r="K55" s="19">
        <f t="shared" si="14"/>
        <v>0.82482993197278909</v>
      </c>
      <c r="L55" s="82">
        <f t="shared" si="14"/>
        <v>1.4965986394557824</v>
      </c>
      <c r="M55" s="19">
        <f t="shared" si="14"/>
        <v>0.47619047619047616</v>
      </c>
      <c r="N55" s="19">
        <f t="shared" si="14"/>
        <v>2.8826530612244898</v>
      </c>
      <c r="O55" s="19">
        <f t="shared" si="14"/>
        <v>5.7908163265306118</v>
      </c>
      <c r="P55" s="19">
        <f t="shared" si="14"/>
        <v>9.0136054421768712</v>
      </c>
      <c r="Q55" s="19">
        <f t="shared" si="14"/>
        <v>1.556122448979592</v>
      </c>
      <c r="R55" s="19">
        <f t="shared" si="14"/>
        <v>2.9676870748299318</v>
      </c>
      <c r="S55" s="19">
        <f t="shared" si="14"/>
        <v>1.6666666666666667</v>
      </c>
      <c r="T55" s="19">
        <f t="shared" si="14"/>
        <v>4.7278911564625856</v>
      </c>
      <c r="U55" s="19">
        <f t="shared" si="14"/>
        <v>1.7006802721088437E-2</v>
      </c>
      <c r="V55" s="39">
        <f t="shared" si="14"/>
        <v>0</v>
      </c>
    </row>
    <row r="56" spans="1:22" ht="30" x14ac:dyDescent="0.25">
      <c r="A56" s="77" t="s">
        <v>45</v>
      </c>
      <c r="B56" s="85">
        <f t="shared" si="0"/>
        <v>100</v>
      </c>
      <c r="C56" s="19">
        <f t="shared" ref="C56:V56" si="15">(B19/$V19)*100</f>
        <v>20.980972515856237</v>
      </c>
      <c r="D56" s="19">
        <f t="shared" si="15"/>
        <v>9.7674418604651159</v>
      </c>
      <c r="E56" s="19">
        <f t="shared" si="15"/>
        <v>6.8329809725158563</v>
      </c>
      <c r="F56" s="19">
        <f t="shared" si="15"/>
        <v>2.2494714587737845</v>
      </c>
      <c r="G56" s="19">
        <f t="shared" si="15"/>
        <v>16.202959830866806</v>
      </c>
      <c r="H56" s="19">
        <f t="shared" si="15"/>
        <v>5.3065539112050741</v>
      </c>
      <c r="I56" s="19">
        <f t="shared" si="15"/>
        <v>4.1395348837209305</v>
      </c>
      <c r="J56" s="19">
        <f t="shared" si="15"/>
        <v>3.0697674418604648</v>
      </c>
      <c r="K56" s="19">
        <f t="shared" si="15"/>
        <v>1.7716701902748413</v>
      </c>
      <c r="L56" s="82">
        <f t="shared" si="15"/>
        <v>3.551797040169133</v>
      </c>
      <c r="M56" s="19">
        <f t="shared" si="15"/>
        <v>1.7885835095137419</v>
      </c>
      <c r="N56" s="19">
        <f t="shared" si="15"/>
        <v>5.8266384778012688</v>
      </c>
      <c r="O56" s="19">
        <f t="shared" si="15"/>
        <v>3.0105708245243128</v>
      </c>
      <c r="P56" s="19">
        <f t="shared" si="15"/>
        <v>2.8118393234672303</v>
      </c>
      <c r="Q56" s="19">
        <f t="shared" si="15"/>
        <v>1.4038054968287528</v>
      </c>
      <c r="R56" s="19">
        <f t="shared" si="15"/>
        <v>6.397463002114165</v>
      </c>
      <c r="S56" s="19">
        <f t="shared" si="15"/>
        <v>0.43974630021141647</v>
      </c>
      <c r="T56" s="19">
        <f t="shared" si="15"/>
        <v>4.1987315010570825</v>
      </c>
      <c r="U56" s="19">
        <f t="shared" si="15"/>
        <v>0.24101479915433405</v>
      </c>
      <c r="V56" s="39">
        <f t="shared" si="15"/>
        <v>0</v>
      </c>
    </row>
    <row r="57" spans="1:22" x14ac:dyDescent="0.25">
      <c r="A57" s="76" t="s">
        <v>46</v>
      </c>
      <c r="B57" s="85">
        <f t="shared" si="0"/>
        <v>100</v>
      </c>
      <c r="C57" s="19">
        <f t="shared" ref="C57:V57" si="16">(B20/$V20)*100</f>
        <v>42.198764900186703</v>
      </c>
      <c r="D57" s="19">
        <f t="shared" si="16"/>
        <v>4.5583800086169752</v>
      </c>
      <c r="E57" s="19">
        <f t="shared" si="16"/>
        <v>5.6670975154387477</v>
      </c>
      <c r="F57" s="19">
        <f t="shared" si="16"/>
        <v>2.796208530805687</v>
      </c>
      <c r="G57" s="19">
        <f t="shared" si="16"/>
        <v>9.2531954617262677</v>
      </c>
      <c r="H57" s="19">
        <f t="shared" si="16"/>
        <v>3.3419503087749534</v>
      </c>
      <c r="I57" s="19">
        <f t="shared" si="16"/>
        <v>2.9872181530949304</v>
      </c>
      <c r="J57" s="19">
        <f t="shared" si="16"/>
        <v>2.0795634065776247</v>
      </c>
      <c r="K57" s="19">
        <f t="shared" si="16"/>
        <v>1.0670687921872755</v>
      </c>
      <c r="L57" s="82">
        <f t="shared" si="16"/>
        <v>3.9551917277035753</v>
      </c>
      <c r="M57" s="19">
        <f t="shared" si="16"/>
        <v>1.7420652017808416</v>
      </c>
      <c r="N57" s="19">
        <f t="shared" si="16"/>
        <v>2.8392934080137868</v>
      </c>
      <c r="O57" s="19">
        <f t="shared" si="16"/>
        <v>1.7463736895016517</v>
      </c>
      <c r="P57" s="19">
        <f t="shared" si="16"/>
        <v>3.1049834841304036</v>
      </c>
      <c r="Q57" s="19">
        <f t="shared" si="16"/>
        <v>0.78414476518741927</v>
      </c>
      <c r="R57" s="19">
        <f t="shared" si="16"/>
        <v>6.2200201062760305</v>
      </c>
      <c r="S57" s="19">
        <f t="shared" si="16"/>
        <v>1.4706304753698118</v>
      </c>
      <c r="T57" s="19">
        <f t="shared" si="16"/>
        <v>3.7986500071808127</v>
      </c>
      <c r="U57" s="19">
        <f t="shared" si="16"/>
        <v>0.38776389487289958</v>
      </c>
      <c r="V57" s="39">
        <f t="shared" si="16"/>
        <v>0</v>
      </c>
    </row>
    <row r="58" spans="1:22" x14ac:dyDescent="0.25">
      <c r="A58" s="76" t="s">
        <v>47</v>
      </c>
      <c r="B58" s="85">
        <f t="shared" si="0"/>
        <v>100</v>
      </c>
      <c r="C58" s="19">
        <f t="shared" ref="C58:V58" si="17">(B21/$V21)*100</f>
        <v>37.097759012666451</v>
      </c>
      <c r="D58" s="19">
        <f t="shared" si="17"/>
        <v>8.4040272815849306</v>
      </c>
      <c r="E58" s="19">
        <f t="shared" si="17"/>
        <v>3.5907762260474181</v>
      </c>
      <c r="F58" s="19">
        <f t="shared" si="17"/>
        <v>2.4988632672945763</v>
      </c>
      <c r="G58" s="19">
        <f t="shared" si="17"/>
        <v>8.6547580383241307</v>
      </c>
      <c r="H58" s="19">
        <f t="shared" si="17"/>
        <v>3.2322182526794419</v>
      </c>
      <c r="I58" s="19">
        <f t="shared" si="17"/>
        <v>2.3234816498863267</v>
      </c>
      <c r="J58" s="19">
        <f t="shared" si="17"/>
        <v>1.6921078272166288</v>
      </c>
      <c r="K58" s="19">
        <f t="shared" si="17"/>
        <v>1.5985709645988957</v>
      </c>
      <c r="L58" s="82">
        <f t="shared" si="17"/>
        <v>4.2429360181877236</v>
      </c>
      <c r="M58" s="19">
        <f t="shared" si="17"/>
        <v>2.0597596622279961</v>
      </c>
      <c r="N58" s="19">
        <f t="shared" si="17"/>
        <v>4.3741474504709315</v>
      </c>
      <c r="O58" s="19">
        <f t="shared" si="17"/>
        <v>2.9957778499512826</v>
      </c>
      <c r="P58" s="19">
        <f t="shared" si="17"/>
        <v>3.3588827541409549</v>
      </c>
      <c r="Q58" s="19">
        <f t="shared" si="17"/>
        <v>0.95745371873985052</v>
      </c>
      <c r="R58" s="19">
        <f t="shared" si="17"/>
        <v>8.320883403702501</v>
      </c>
      <c r="S58" s="19">
        <f t="shared" si="17"/>
        <v>1.1406300746995777</v>
      </c>
      <c r="T58" s="19">
        <f t="shared" si="17"/>
        <v>2.8275414095485547</v>
      </c>
      <c r="U58" s="19">
        <f t="shared" si="17"/>
        <v>0.62877557648587201</v>
      </c>
      <c r="V58" s="39">
        <f t="shared" si="17"/>
        <v>0</v>
      </c>
    </row>
    <row r="59" spans="1:22" ht="30" x14ac:dyDescent="0.25">
      <c r="A59" s="77" t="s">
        <v>48</v>
      </c>
      <c r="B59" s="85">
        <f t="shared" si="0"/>
        <v>100</v>
      </c>
      <c r="C59" s="19">
        <f t="shared" ref="C59:V59" si="18">(B22/$V22)*100</f>
        <v>49.601987501280604</v>
      </c>
      <c r="D59" s="19">
        <f t="shared" si="18"/>
        <v>7.4060034832496662</v>
      </c>
      <c r="E59" s="19">
        <f t="shared" si="18"/>
        <v>2.5371375883618481</v>
      </c>
      <c r="F59" s="19">
        <f t="shared" si="18"/>
        <v>2.7886487040262269</v>
      </c>
      <c r="G59" s="19">
        <f t="shared" si="18"/>
        <v>7.6892736399959016</v>
      </c>
      <c r="H59" s="19">
        <f t="shared" si="18"/>
        <v>2.8864870402622684</v>
      </c>
      <c r="I59" s="19">
        <f t="shared" si="18"/>
        <v>2.0033808011474235</v>
      </c>
      <c r="J59" s="19">
        <f t="shared" si="18"/>
        <v>1.4773076529044153</v>
      </c>
      <c r="K59" s="19">
        <f t="shared" si="18"/>
        <v>1.4450363692244648</v>
      </c>
      <c r="L59" s="82">
        <f t="shared" si="18"/>
        <v>2.9792029505173652</v>
      </c>
      <c r="M59" s="19">
        <f t="shared" si="18"/>
        <v>1.6581292900317588</v>
      </c>
      <c r="N59" s="19">
        <f t="shared" si="18"/>
        <v>3.0463067308677392</v>
      </c>
      <c r="O59" s="19">
        <f t="shared" si="18"/>
        <v>2.7840385206433766</v>
      </c>
      <c r="P59" s="19">
        <f t="shared" si="18"/>
        <v>2.1396373322405493</v>
      </c>
      <c r="Q59" s="19">
        <f t="shared" si="18"/>
        <v>1.074684970802172</v>
      </c>
      <c r="R59" s="19">
        <f t="shared" si="18"/>
        <v>5.1546972646245264</v>
      </c>
      <c r="S59" s="19">
        <f t="shared" si="18"/>
        <v>0.79397602704640913</v>
      </c>
      <c r="T59" s="19">
        <f t="shared" si="18"/>
        <v>2.1473209712119656</v>
      </c>
      <c r="U59" s="19">
        <f t="shared" si="18"/>
        <v>0.38674316156131544</v>
      </c>
      <c r="V59" s="39">
        <f t="shared" si="18"/>
        <v>0</v>
      </c>
    </row>
    <row r="60" spans="1:22" x14ac:dyDescent="0.25">
      <c r="A60" s="76" t="s">
        <v>49</v>
      </c>
      <c r="B60" s="85">
        <f t="shared" si="0"/>
        <v>100</v>
      </c>
      <c r="C60" s="19">
        <f t="shared" ref="C60:V60" si="19">(B23/$V23)*100</f>
        <v>34.617509307073377</v>
      </c>
      <c r="D60" s="19">
        <f t="shared" si="19"/>
        <v>9.2782514711180504</v>
      </c>
      <c r="E60" s="19">
        <f t="shared" si="19"/>
        <v>4.3653176414074704</v>
      </c>
      <c r="F60" s="19">
        <f t="shared" si="19"/>
        <v>1.8409991593611146</v>
      </c>
      <c r="G60" s="19">
        <f t="shared" si="19"/>
        <v>8.0028821904647529</v>
      </c>
      <c r="H60" s="19">
        <f t="shared" si="19"/>
        <v>2.3730034826468116</v>
      </c>
      <c r="I60" s="19">
        <f t="shared" si="19"/>
        <v>6.9688963612345374</v>
      </c>
      <c r="J60" s="19">
        <f t="shared" si="19"/>
        <v>2.1388255073856133</v>
      </c>
      <c r="K60" s="19">
        <f t="shared" si="19"/>
        <v>1.7509307073375766</v>
      </c>
      <c r="L60" s="82">
        <f t="shared" si="19"/>
        <v>3.5859253032304554</v>
      </c>
      <c r="M60" s="19">
        <f t="shared" si="19"/>
        <v>2.1112045154317283</v>
      </c>
      <c r="N60" s="19">
        <f t="shared" si="19"/>
        <v>4.478203434610303</v>
      </c>
      <c r="O60" s="19">
        <f t="shared" si="19"/>
        <v>3.2448660982346582</v>
      </c>
      <c r="P60" s="19">
        <f t="shared" si="19"/>
        <v>2.3381770145310434</v>
      </c>
      <c r="Q60" s="19">
        <f t="shared" si="19"/>
        <v>1.6452503902966253</v>
      </c>
      <c r="R60" s="19">
        <f t="shared" si="19"/>
        <v>5.9781433889756217</v>
      </c>
      <c r="S60" s="19">
        <f t="shared" si="19"/>
        <v>0.8190224570673712</v>
      </c>
      <c r="T60" s="19">
        <f t="shared" si="19"/>
        <v>2.8221448300708536</v>
      </c>
      <c r="U60" s="19">
        <f t="shared" si="19"/>
        <v>1.6428485649093314</v>
      </c>
      <c r="V60" s="39">
        <f t="shared" si="19"/>
        <v>0</v>
      </c>
    </row>
    <row r="61" spans="1:22" x14ac:dyDescent="0.25">
      <c r="A61" s="76" t="s">
        <v>50</v>
      </c>
      <c r="B61" s="85">
        <f t="shared" si="0"/>
        <v>100</v>
      </c>
      <c r="C61" s="19">
        <f t="shared" ref="C61:V61" si="20">(B24/$V24)*100</f>
        <v>33.352456077447115</v>
      </c>
      <c r="D61" s="19">
        <f t="shared" si="20"/>
        <v>9.3940480458945856</v>
      </c>
      <c r="E61" s="19">
        <f t="shared" si="20"/>
        <v>3.0620294012190752</v>
      </c>
      <c r="F61" s="19">
        <f t="shared" si="20"/>
        <v>2.7034779490856939</v>
      </c>
      <c r="G61" s="19">
        <f t="shared" si="20"/>
        <v>9.7920401577626404</v>
      </c>
      <c r="H61" s="19">
        <f t="shared" si="20"/>
        <v>3.8759411975618496</v>
      </c>
      <c r="I61" s="19">
        <f t="shared" si="20"/>
        <v>2.6998924345643598</v>
      </c>
      <c r="J61" s="19">
        <f t="shared" si="20"/>
        <v>2.4811760487629977</v>
      </c>
      <c r="K61" s="19">
        <f t="shared" si="20"/>
        <v>2.6855503764790249</v>
      </c>
      <c r="L61" s="82">
        <f t="shared" si="20"/>
        <v>3.7253495876658298</v>
      </c>
      <c r="M61" s="19">
        <f t="shared" si="20"/>
        <v>3.0512728576550732</v>
      </c>
      <c r="N61" s="19">
        <f t="shared" si="20"/>
        <v>4.2739333094299035</v>
      </c>
      <c r="O61" s="19">
        <f t="shared" si="20"/>
        <v>2.359268555037648</v>
      </c>
      <c r="P61" s="19">
        <f t="shared" si="20"/>
        <v>3.2771602724991036</v>
      </c>
      <c r="Q61" s="19">
        <f t="shared" si="20"/>
        <v>0.77088562208676947</v>
      </c>
      <c r="R61" s="19">
        <f t="shared" si="20"/>
        <v>6.2316242380781643</v>
      </c>
      <c r="S61" s="19">
        <f t="shared" si="20"/>
        <v>1.2083183936894946</v>
      </c>
      <c r="T61" s="19">
        <f t="shared" si="20"/>
        <v>3.965579060595195</v>
      </c>
      <c r="U61" s="19">
        <f t="shared" si="20"/>
        <v>1.0935819290068125</v>
      </c>
      <c r="V61" s="39">
        <f t="shared" si="20"/>
        <v>0</v>
      </c>
    </row>
    <row r="62" spans="1:22" x14ac:dyDescent="0.25">
      <c r="A62" s="76" t="s">
        <v>51</v>
      </c>
      <c r="B62" s="85">
        <f t="shared" si="0"/>
        <v>100</v>
      </c>
      <c r="C62" s="19">
        <f t="shared" ref="C62:V62" si="21">(B25/$V25)*100</f>
        <v>66.362537334660786</v>
      </c>
      <c r="D62" s="19">
        <f t="shared" si="21"/>
        <v>4.0790783672308351</v>
      </c>
      <c r="E62" s="19">
        <f t="shared" si="21"/>
        <v>0.90243208647418582</v>
      </c>
      <c r="F62" s="19">
        <f t="shared" si="21"/>
        <v>0.7303370786516854</v>
      </c>
      <c r="G62" s="19">
        <f t="shared" si="21"/>
        <v>9.2753520125160005</v>
      </c>
      <c r="H62" s="19">
        <f t="shared" si="21"/>
        <v>1.3604039254729057</v>
      </c>
      <c r="I62" s="19">
        <f t="shared" si="21"/>
        <v>2.7577869435357703</v>
      </c>
      <c r="J62" s="19">
        <f t="shared" si="21"/>
        <v>0.81780685535485698</v>
      </c>
      <c r="K62" s="19">
        <f t="shared" si="21"/>
        <v>0.4174370644289575</v>
      </c>
      <c r="L62" s="82">
        <f t="shared" si="21"/>
        <v>1.2907125586687527</v>
      </c>
      <c r="M62" s="19">
        <f t="shared" si="21"/>
        <v>0.84340776560944386</v>
      </c>
      <c r="N62" s="19">
        <f t="shared" si="21"/>
        <v>3.0066846821220312</v>
      </c>
      <c r="O62" s="19">
        <f t="shared" si="21"/>
        <v>0.51557388707154039</v>
      </c>
      <c r="P62" s="19">
        <f t="shared" si="21"/>
        <v>1.4144502915659223</v>
      </c>
      <c r="Q62" s="19">
        <f t="shared" si="21"/>
        <v>0.73958185179917513</v>
      </c>
      <c r="R62" s="19">
        <f t="shared" si="21"/>
        <v>4.17863746266534</v>
      </c>
      <c r="S62" s="19">
        <f t="shared" si="21"/>
        <v>0.31858910539041385</v>
      </c>
      <c r="T62" s="19">
        <f t="shared" si="21"/>
        <v>0.55113070686957755</v>
      </c>
      <c r="U62" s="19">
        <f t="shared" si="21"/>
        <v>0.43734888351585838</v>
      </c>
      <c r="V62" s="39">
        <f t="shared" si="21"/>
        <v>0</v>
      </c>
    </row>
    <row r="63" spans="1:22" x14ac:dyDescent="0.25">
      <c r="A63" s="76" t="s">
        <v>52</v>
      </c>
      <c r="B63" s="85">
        <f t="shared" si="0"/>
        <v>100</v>
      </c>
      <c r="C63" s="19">
        <f t="shared" ref="C63:V63" si="22">(B26/$V26)*100</f>
        <v>63.108242303872885</v>
      </c>
      <c r="D63" s="19">
        <f t="shared" si="22"/>
        <v>6.8917576961271099</v>
      </c>
      <c r="E63" s="19">
        <f t="shared" si="22"/>
        <v>1.3732444318343027</v>
      </c>
      <c r="F63" s="19">
        <f t="shared" si="22"/>
        <v>1.2540785927081857</v>
      </c>
      <c r="G63" s="19">
        <f t="shared" si="22"/>
        <v>7.1045538374237482</v>
      </c>
      <c r="H63" s="19">
        <f t="shared" si="22"/>
        <v>1.269683643069939</v>
      </c>
      <c r="I63" s="19">
        <f t="shared" si="22"/>
        <v>0.76748474960987378</v>
      </c>
      <c r="J63" s="19">
        <f t="shared" si="22"/>
        <v>0.76039154489998584</v>
      </c>
      <c r="K63" s="19">
        <f t="shared" si="22"/>
        <v>0.63838842388991346</v>
      </c>
      <c r="L63" s="82">
        <f t="shared" si="22"/>
        <v>3.1564760959001279</v>
      </c>
      <c r="M63" s="19">
        <f t="shared" si="22"/>
        <v>1.5080153213221732</v>
      </c>
      <c r="N63" s="19">
        <f t="shared" si="22"/>
        <v>1.2611717974180736</v>
      </c>
      <c r="O63" s="19">
        <f t="shared" si="22"/>
        <v>1.3420343311107958</v>
      </c>
      <c r="P63" s="19">
        <f t="shared" si="22"/>
        <v>1.9860973187686197</v>
      </c>
      <c r="Q63" s="19">
        <f t="shared" si="22"/>
        <v>0.48375656121435673</v>
      </c>
      <c r="R63" s="19">
        <f t="shared" si="22"/>
        <v>4.6446304440346147</v>
      </c>
      <c r="S63" s="19">
        <f t="shared" si="22"/>
        <v>0.51071073911193077</v>
      </c>
      <c r="T63" s="19">
        <f t="shared" si="22"/>
        <v>0.74478649453823242</v>
      </c>
      <c r="U63" s="19">
        <f t="shared" si="22"/>
        <v>1.1973329550290823</v>
      </c>
      <c r="V63" s="39">
        <f t="shared" si="22"/>
        <v>0</v>
      </c>
    </row>
    <row r="64" spans="1:22" x14ac:dyDescent="0.25">
      <c r="A64" s="76" t="s">
        <v>53</v>
      </c>
      <c r="B64" s="85">
        <f t="shared" si="0"/>
        <v>100</v>
      </c>
      <c r="C64" s="19">
        <f t="shared" ref="C64:V64" si="23">(B27/$V27)*100</f>
        <v>53.309018567639257</v>
      </c>
      <c r="D64" s="19">
        <f t="shared" si="23"/>
        <v>7.0954907161803709</v>
      </c>
      <c r="E64" s="19">
        <f t="shared" si="23"/>
        <v>2.0667550839964632</v>
      </c>
      <c r="F64" s="19">
        <f t="shared" si="23"/>
        <v>1.9916003536693192</v>
      </c>
      <c r="G64" s="19">
        <f t="shared" si="23"/>
        <v>9.4363395225464188</v>
      </c>
      <c r="H64" s="19">
        <f t="shared" si="23"/>
        <v>2.3673740053050398</v>
      </c>
      <c r="I64" s="19">
        <f t="shared" si="23"/>
        <v>1.7749778956675506</v>
      </c>
      <c r="J64" s="19">
        <f t="shared" si="23"/>
        <v>1.1030061892130858</v>
      </c>
      <c r="K64" s="19">
        <f t="shared" si="23"/>
        <v>1.34394341290893</v>
      </c>
      <c r="L64" s="82">
        <f t="shared" si="23"/>
        <v>2.6923076923076921</v>
      </c>
      <c r="M64" s="19">
        <f t="shared" si="23"/>
        <v>1.5893015030946065</v>
      </c>
      <c r="N64" s="19">
        <f t="shared" si="23"/>
        <v>3.2891246684350137</v>
      </c>
      <c r="O64" s="19">
        <f t="shared" si="23"/>
        <v>2.4801061007957559</v>
      </c>
      <c r="P64" s="19">
        <f t="shared" si="23"/>
        <v>1.5030946065428823</v>
      </c>
      <c r="Q64" s="19">
        <f t="shared" si="23"/>
        <v>0.56145004420866484</v>
      </c>
      <c r="R64" s="19">
        <f t="shared" si="23"/>
        <v>4.363395225464191</v>
      </c>
      <c r="S64" s="19">
        <f t="shared" si="23"/>
        <v>0.63881520778072498</v>
      </c>
      <c r="T64" s="19">
        <f t="shared" si="23"/>
        <v>2.0225464190981435</v>
      </c>
      <c r="U64" s="19">
        <f t="shared" si="23"/>
        <v>0.36914235190097261</v>
      </c>
      <c r="V64" s="39">
        <f t="shared" si="23"/>
        <v>0</v>
      </c>
    </row>
    <row r="65" spans="1:22" x14ac:dyDescent="0.25">
      <c r="A65" s="76" t="s">
        <v>54</v>
      </c>
      <c r="B65" s="85">
        <f t="shared" si="0"/>
        <v>100</v>
      </c>
      <c r="C65" s="19">
        <f t="shared" ref="C65:V65" si="24">(B28/$V28)*100</f>
        <v>36.058779201205724</v>
      </c>
      <c r="D65" s="19">
        <f t="shared" si="24"/>
        <v>7.6195260822238975</v>
      </c>
      <c r="E65" s="19">
        <f t="shared" si="24"/>
        <v>3.812274972787407</v>
      </c>
      <c r="F65" s="19">
        <f t="shared" si="24"/>
        <v>3.2081554048396548</v>
      </c>
      <c r="G65" s="19">
        <f t="shared" si="24"/>
        <v>8.3278908147031725</v>
      </c>
      <c r="H65" s="19">
        <f t="shared" si="24"/>
        <v>3.5568952524491335</v>
      </c>
      <c r="I65" s="19">
        <f t="shared" si="24"/>
        <v>3.0553462279159338</v>
      </c>
      <c r="J65" s="19">
        <f t="shared" si="24"/>
        <v>2.5069078121075106</v>
      </c>
      <c r="K65" s="19">
        <f t="shared" si="24"/>
        <v>2.3704261910742699</v>
      </c>
      <c r="L65" s="82">
        <f t="shared" si="24"/>
        <v>4.0463032738842841</v>
      </c>
      <c r="M65" s="19">
        <f t="shared" si="24"/>
        <v>2.726701833710123</v>
      </c>
      <c r="N65" s="19">
        <f t="shared" si="24"/>
        <v>4.4775182115046466</v>
      </c>
      <c r="O65" s="19">
        <f t="shared" si="24"/>
        <v>3.3697563426274808</v>
      </c>
      <c r="P65" s="19">
        <f t="shared" si="24"/>
        <v>2.7639621535627565</v>
      </c>
      <c r="Q65" s="19">
        <f t="shared" si="24"/>
        <v>1.0650590303943732</v>
      </c>
      <c r="R65" s="19">
        <f t="shared" si="24"/>
        <v>6.3162521979402158</v>
      </c>
      <c r="S65" s="19">
        <f t="shared" si="24"/>
        <v>1.3233693376873483</v>
      </c>
      <c r="T65" s="19">
        <f t="shared" si="24"/>
        <v>2.9050489826676711</v>
      </c>
      <c r="U65" s="19">
        <f t="shared" si="24"/>
        <v>0.4902453319936364</v>
      </c>
      <c r="V65" s="39">
        <f t="shared" si="24"/>
        <v>0</v>
      </c>
    </row>
    <row r="66" spans="1:22" ht="30" x14ac:dyDescent="0.25">
      <c r="A66" s="77" t="s">
        <v>55</v>
      </c>
      <c r="B66" s="85">
        <f t="shared" si="0"/>
        <v>100</v>
      </c>
      <c r="C66" s="19">
        <f t="shared" ref="C66:V66" si="25">(B29/$V29)*100</f>
        <v>54.062631181261011</v>
      </c>
      <c r="D66" s="19">
        <f t="shared" si="25"/>
        <v>6.8021156913777174</v>
      </c>
      <c r="E66" s="19">
        <f t="shared" si="25"/>
        <v>2.0510452522878015</v>
      </c>
      <c r="F66" s="19">
        <f t="shared" si="25"/>
        <v>1.9251112417093443</v>
      </c>
      <c r="G66" s="19">
        <f t="shared" si="25"/>
        <v>8.6659390479388811</v>
      </c>
      <c r="H66" s="19">
        <f t="shared" si="25"/>
        <v>1.864662916631685</v>
      </c>
      <c r="I66" s="19">
        <f t="shared" si="25"/>
        <v>1.6178322558979095</v>
      </c>
      <c r="J66" s="19">
        <f t="shared" si="25"/>
        <v>1.0083116446981781</v>
      </c>
      <c r="K66" s="19">
        <f t="shared" si="25"/>
        <v>1.1997313407774328</v>
      </c>
      <c r="L66" s="82">
        <f t="shared" si="25"/>
        <v>3.5412643774662076</v>
      </c>
      <c r="M66" s="19">
        <f t="shared" si="25"/>
        <v>1.2836873478297373</v>
      </c>
      <c r="N66" s="19">
        <f t="shared" si="25"/>
        <v>3.2608513139115098</v>
      </c>
      <c r="O66" s="19">
        <f t="shared" si="25"/>
        <v>1.7177399042901518</v>
      </c>
      <c r="P66" s="19">
        <f t="shared" si="25"/>
        <v>2.3600033582402822</v>
      </c>
      <c r="Q66" s="19">
        <f t="shared" si="25"/>
        <v>0.5213668037948116</v>
      </c>
      <c r="R66" s="19">
        <f t="shared" si="25"/>
        <v>5.608261271093947</v>
      </c>
      <c r="S66" s="19">
        <f t="shared" si="25"/>
        <v>0.50625472252539672</v>
      </c>
      <c r="T66" s="19">
        <f t="shared" si="25"/>
        <v>1.7513223071110737</v>
      </c>
      <c r="U66" s="19">
        <f t="shared" si="25"/>
        <v>0.24934934094534461</v>
      </c>
      <c r="V66" s="39">
        <f t="shared" si="25"/>
        <v>0</v>
      </c>
    </row>
    <row r="67" spans="1:22" x14ac:dyDescent="0.25">
      <c r="A67" s="76" t="s">
        <v>56</v>
      </c>
      <c r="B67" s="85">
        <f t="shared" si="0"/>
        <v>100</v>
      </c>
      <c r="C67" s="19">
        <f t="shared" ref="C67:V67" si="26">(B30/$V30)*100</f>
        <v>49.450421257290991</v>
      </c>
      <c r="D67" s="19">
        <f t="shared" si="26"/>
        <v>7.646143875567077</v>
      </c>
      <c r="E67" s="19">
        <f t="shared" si="26"/>
        <v>3.0486066104990277</v>
      </c>
      <c r="F67" s="19">
        <f t="shared" si="26"/>
        <v>2.5223590408295529</v>
      </c>
      <c r="G67" s="19">
        <f t="shared" si="26"/>
        <v>9.1587815942968245</v>
      </c>
      <c r="H67" s="19">
        <f t="shared" si="26"/>
        <v>2.7906675307841868</v>
      </c>
      <c r="I67" s="19">
        <f t="shared" si="26"/>
        <v>2.2359040829552819</v>
      </c>
      <c r="J67" s="19">
        <f t="shared" si="26"/>
        <v>1.5580038885288399</v>
      </c>
      <c r="K67" s="19">
        <f t="shared" si="26"/>
        <v>1.0758263123784835</v>
      </c>
      <c r="L67" s="82">
        <f t="shared" si="26"/>
        <v>3.5398574206092035</v>
      </c>
      <c r="M67" s="19">
        <f t="shared" si="26"/>
        <v>1.2793259883344135</v>
      </c>
      <c r="N67" s="19">
        <f t="shared" si="26"/>
        <v>2.8619572261827613</v>
      </c>
      <c r="O67" s="19">
        <f t="shared" si="26"/>
        <v>1.5048606610499027</v>
      </c>
      <c r="P67" s="19">
        <f t="shared" si="26"/>
        <v>2.7245625405055085</v>
      </c>
      <c r="Q67" s="19">
        <f t="shared" si="26"/>
        <v>0.67271548930654568</v>
      </c>
      <c r="R67" s="19">
        <f t="shared" si="26"/>
        <v>4.9695398574206084</v>
      </c>
      <c r="S67" s="19">
        <f t="shared" si="26"/>
        <v>0.99287103046014247</v>
      </c>
      <c r="T67" s="19">
        <f t="shared" si="26"/>
        <v>1.8172391445236551</v>
      </c>
      <c r="U67" s="19">
        <f t="shared" si="26"/>
        <v>0.15035644847699287</v>
      </c>
      <c r="V67" s="39">
        <f t="shared" si="26"/>
        <v>0</v>
      </c>
    </row>
    <row r="68" spans="1:22" ht="30" x14ac:dyDescent="0.25">
      <c r="A68" s="77" t="s">
        <v>57</v>
      </c>
      <c r="B68" s="85">
        <f t="shared" si="0"/>
        <v>100</v>
      </c>
      <c r="C68" s="19">
        <f t="shared" ref="C68:V68" si="27">(B31/$V31)*100</f>
        <v>38.316985450384173</v>
      </c>
      <c r="D68" s="19">
        <f t="shared" si="27"/>
        <v>5.8124897825731567</v>
      </c>
      <c r="E68" s="19">
        <f t="shared" si="27"/>
        <v>4.2332842896844856</v>
      </c>
      <c r="F68" s="19">
        <f t="shared" si="27"/>
        <v>4.0142226581657674</v>
      </c>
      <c r="G68" s="19">
        <f t="shared" si="27"/>
        <v>7.3140428314533263</v>
      </c>
      <c r="H68" s="19">
        <f t="shared" si="27"/>
        <v>2.0908942291973194</v>
      </c>
      <c r="I68" s="19">
        <f t="shared" si="27"/>
        <v>4.4294588850743821</v>
      </c>
      <c r="J68" s="19">
        <f t="shared" si="27"/>
        <v>2.5085826385483077</v>
      </c>
      <c r="K68" s="19">
        <f t="shared" si="27"/>
        <v>2.1399378780447931</v>
      </c>
      <c r="L68" s="82">
        <f t="shared" si="27"/>
        <v>3.5564819355893418</v>
      </c>
      <c r="M68" s="19">
        <f t="shared" si="27"/>
        <v>2.2633643943109365</v>
      </c>
      <c r="N68" s="19">
        <f t="shared" si="27"/>
        <v>4.0019617459538992</v>
      </c>
      <c r="O68" s="19">
        <f t="shared" si="27"/>
        <v>2.2976949485041689</v>
      </c>
      <c r="P68" s="19">
        <f t="shared" si="27"/>
        <v>2.1652770966159878</v>
      </c>
      <c r="Q68" s="19">
        <f t="shared" si="27"/>
        <v>1.1950302435834559</v>
      </c>
      <c r="R68" s="19">
        <f t="shared" si="27"/>
        <v>6.0805950629393495</v>
      </c>
      <c r="S68" s="19">
        <f t="shared" si="27"/>
        <v>2.2649991826058526</v>
      </c>
      <c r="T68" s="19">
        <f t="shared" si="27"/>
        <v>4.063266307013242</v>
      </c>
      <c r="U68" s="19">
        <f t="shared" si="27"/>
        <v>0.63184567598495989</v>
      </c>
      <c r="V68" s="39">
        <f t="shared" si="27"/>
        <v>0.6187673696256335</v>
      </c>
    </row>
    <row r="69" spans="1:22" x14ac:dyDescent="0.25">
      <c r="A69" s="76" t="s">
        <v>58</v>
      </c>
      <c r="B69" s="85">
        <f t="shared" si="0"/>
        <v>100</v>
      </c>
      <c r="C69" s="19">
        <f t="shared" ref="C69:V69" si="28">(B32/$V32)*100</f>
        <v>34.326650106458487</v>
      </c>
      <c r="D69" s="19">
        <f t="shared" si="28"/>
        <v>8.9079134137686307</v>
      </c>
      <c r="E69" s="19">
        <f t="shared" si="28"/>
        <v>2.8761533002129167</v>
      </c>
      <c r="F69" s="19">
        <f t="shared" si="28"/>
        <v>2.234740951029099</v>
      </c>
      <c r="G69" s="19">
        <f t="shared" si="28"/>
        <v>9.6708658623136969</v>
      </c>
      <c r="H69" s="19">
        <f t="shared" si="28"/>
        <v>2.3917672107877932</v>
      </c>
      <c r="I69" s="19">
        <f t="shared" si="28"/>
        <v>1.8869765791341375</v>
      </c>
      <c r="J69" s="19">
        <f t="shared" si="28"/>
        <v>2.2240951029098648</v>
      </c>
      <c r="K69" s="19">
        <f t="shared" si="28"/>
        <v>1.7459190915542939</v>
      </c>
      <c r="L69" s="82">
        <f t="shared" si="28"/>
        <v>4.3985095812633075</v>
      </c>
      <c r="M69" s="19">
        <f t="shared" si="28"/>
        <v>3.1210078069552876</v>
      </c>
      <c r="N69" s="19">
        <f t="shared" si="28"/>
        <v>5.770049680624556</v>
      </c>
      <c r="O69" s="19">
        <f t="shared" si="28"/>
        <v>2.835344215755855</v>
      </c>
      <c r="P69" s="19">
        <f t="shared" si="28"/>
        <v>3.3702980837473384</v>
      </c>
      <c r="Q69" s="19">
        <f t="shared" si="28"/>
        <v>1.0557132718239886</v>
      </c>
      <c r="R69" s="19">
        <f t="shared" si="28"/>
        <v>8.698545067423705</v>
      </c>
      <c r="S69" s="19">
        <f t="shared" si="28"/>
        <v>0.83658623136976584</v>
      </c>
      <c r="T69" s="19">
        <f t="shared" si="28"/>
        <v>3.0234208658623136</v>
      </c>
      <c r="U69" s="19">
        <f t="shared" si="28"/>
        <v>0.625443577004968</v>
      </c>
      <c r="V69" s="39">
        <f t="shared" si="28"/>
        <v>0</v>
      </c>
    </row>
    <row r="70" spans="1:22" x14ac:dyDescent="0.25">
      <c r="A70" s="76" t="s">
        <v>59</v>
      </c>
      <c r="B70" s="85">
        <f t="shared" si="0"/>
        <v>100</v>
      </c>
      <c r="C70" s="19">
        <f t="shared" ref="C70:V70" si="29">(B33/$V33)*100</f>
        <v>29.862378879370876</v>
      </c>
      <c r="D70" s="19">
        <f t="shared" si="29"/>
        <v>9.3788325609699008</v>
      </c>
      <c r="E70" s="19">
        <f t="shared" si="29"/>
        <v>3.6530449843186821</v>
      </c>
      <c r="F70" s="19">
        <f t="shared" si="29"/>
        <v>2.7842531479661097</v>
      </c>
      <c r="G70" s="19">
        <f t="shared" si="29"/>
        <v>9.7790572485137854</v>
      </c>
      <c r="H70" s="19">
        <f t="shared" si="29"/>
        <v>3.3642278706174227</v>
      </c>
      <c r="I70" s="19">
        <f t="shared" si="29"/>
        <v>2.8965969199082524</v>
      </c>
      <c r="J70" s="19">
        <f t="shared" si="29"/>
        <v>2.2894724523709216</v>
      </c>
      <c r="K70" s="19">
        <f t="shared" si="29"/>
        <v>2.7463371249356365</v>
      </c>
      <c r="L70" s="82">
        <f t="shared" si="29"/>
        <v>5.113982118616299</v>
      </c>
      <c r="M70" s="19">
        <f t="shared" si="29"/>
        <v>2.912980386649815</v>
      </c>
      <c r="N70" s="19">
        <f t="shared" si="29"/>
        <v>4.5925197771848527</v>
      </c>
      <c r="O70" s="19">
        <f t="shared" si="29"/>
        <v>3.7021953845433693</v>
      </c>
      <c r="P70" s="19">
        <f t="shared" si="29"/>
        <v>3.0861770350606186</v>
      </c>
      <c r="Q70" s="19">
        <f t="shared" si="29"/>
        <v>1.2002059635818938</v>
      </c>
      <c r="R70" s="19">
        <f t="shared" si="29"/>
        <v>7.5298413144221312</v>
      </c>
      <c r="S70" s="19">
        <f t="shared" si="29"/>
        <v>0.92402752422412593</v>
      </c>
      <c r="T70" s="19">
        <f t="shared" si="29"/>
        <v>3.4896784159528154</v>
      </c>
      <c r="U70" s="19">
        <f t="shared" si="29"/>
        <v>0.6932546926929738</v>
      </c>
      <c r="V70" s="39">
        <f t="shared" si="29"/>
        <v>0</v>
      </c>
    </row>
    <row r="71" spans="1:22" ht="30" x14ac:dyDescent="0.25">
      <c r="A71" s="77" t="s">
        <v>60</v>
      </c>
      <c r="B71" s="85">
        <f t="shared" si="0"/>
        <v>100</v>
      </c>
      <c r="C71" s="19">
        <f t="shared" ref="C71:V71" si="30">(B34/$V34)*100</f>
        <v>48.23042542625393</v>
      </c>
      <c r="D71" s="19">
        <f t="shared" si="30"/>
        <v>6.2853832146995527</v>
      </c>
      <c r="E71" s="19">
        <f t="shared" si="30"/>
        <v>2.579043204767423</v>
      </c>
      <c r="F71" s="19">
        <f t="shared" si="30"/>
        <v>2.9233570600893892</v>
      </c>
      <c r="G71" s="19">
        <f t="shared" si="30"/>
        <v>7.9771560999834454</v>
      </c>
      <c r="H71" s="19">
        <f t="shared" si="30"/>
        <v>2.6104949511670252</v>
      </c>
      <c r="I71" s="19">
        <f t="shared" si="30"/>
        <v>1.925177950670419</v>
      </c>
      <c r="J71" s="19">
        <f t="shared" si="30"/>
        <v>1.4120178778347954</v>
      </c>
      <c r="K71" s="19">
        <f t="shared" si="30"/>
        <v>1.5229266677702367</v>
      </c>
      <c r="L71" s="82">
        <f t="shared" si="30"/>
        <v>3.1882138718755169</v>
      </c>
      <c r="M71" s="19">
        <f t="shared" si="30"/>
        <v>1.7977156099983447</v>
      </c>
      <c r="N71" s="19">
        <f t="shared" si="30"/>
        <v>4.3304088727031953</v>
      </c>
      <c r="O71" s="19">
        <f t="shared" si="30"/>
        <v>2.3605363350438671</v>
      </c>
      <c r="P71" s="19">
        <f t="shared" si="30"/>
        <v>2.365502400264857</v>
      </c>
      <c r="Q71" s="19">
        <f t="shared" si="30"/>
        <v>0.83429895712630353</v>
      </c>
      <c r="R71" s="19">
        <f t="shared" si="30"/>
        <v>5.4643270981625562</v>
      </c>
      <c r="S71" s="19">
        <f t="shared" si="30"/>
        <v>1.085912928323125</v>
      </c>
      <c r="T71" s="19">
        <f t="shared" si="30"/>
        <v>2.4995861612315839</v>
      </c>
      <c r="U71" s="19">
        <f t="shared" si="30"/>
        <v>0.61248137725542129</v>
      </c>
      <c r="V71" s="39">
        <f t="shared" si="30"/>
        <v>0</v>
      </c>
    </row>
    <row r="72" spans="1:22" x14ac:dyDescent="0.25">
      <c r="A72" s="78" t="s">
        <v>61</v>
      </c>
      <c r="B72" s="86">
        <f t="shared" si="0"/>
        <v>100</v>
      </c>
      <c r="C72" s="40">
        <f t="shared" ref="C72:V72" si="31">(B35/$V35)*100</f>
        <v>25.989159891598916</v>
      </c>
      <c r="D72" s="40">
        <f t="shared" si="31"/>
        <v>5.8536585365853666</v>
      </c>
      <c r="E72" s="40">
        <f t="shared" si="31"/>
        <v>2.1951219512195119</v>
      </c>
      <c r="F72" s="40">
        <f t="shared" si="31"/>
        <v>2.6558265582655829</v>
      </c>
      <c r="G72" s="40">
        <f t="shared" si="31"/>
        <v>5.6368563685636852</v>
      </c>
      <c r="H72" s="40">
        <f t="shared" si="31"/>
        <v>1.6802168021680215</v>
      </c>
      <c r="I72" s="40">
        <f t="shared" si="31"/>
        <v>0.89430894308943076</v>
      </c>
      <c r="J72" s="40">
        <f t="shared" si="31"/>
        <v>0.78590785907859084</v>
      </c>
      <c r="K72" s="40">
        <f t="shared" si="31"/>
        <v>3.0352303523035227</v>
      </c>
      <c r="L72" s="83">
        <f t="shared" si="31"/>
        <v>7.9674796747967473</v>
      </c>
      <c r="M72" s="40">
        <f t="shared" si="31"/>
        <v>4.2005420054200542</v>
      </c>
      <c r="N72" s="40">
        <f t="shared" si="31"/>
        <v>5.5826558265582662</v>
      </c>
      <c r="O72" s="40">
        <f t="shared" si="31"/>
        <v>3.9837398373983737</v>
      </c>
      <c r="P72" s="40">
        <f t="shared" si="31"/>
        <v>4.3360433604336039</v>
      </c>
      <c r="Q72" s="40">
        <f t="shared" si="31"/>
        <v>1.2195121951219512</v>
      </c>
      <c r="R72" s="40">
        <f t="shared" si="31"/>
        <v>14.959349593495935</v>
      </c>
      <c r="S72" s="40">
        <f t="shared" si="31"/>
        <v>2.2764227642276422</v>
      </c>
      <c r="T72" s="40">
        <f t="shared" si="31"/>
        <v>6.3143631436314367</v>
      </c>
      <c r="U72" s="40">
        <f t="shared" si="31"/>
        <v>0.40650406504065045</v>
      </c>
      <c r="V72" s="41">
        <f t="shared" si="31"/>
        <v>0</v>
      </c>
    </row>
  </sheetData>
  <printOptions gridLines="1"/>
  <pageMargins left="0" right="0" top="0" bottom="0" header="0.51181102362204722" footer="0.74803149606299213"/>
  <pageSetup paperSize="9" scale="80" orientation="landscape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B883C-F3D5-4134-9512-8D1F2D62868B}">
  <sheetPr>
    <tabColor theme="3" tint="0.39997558519241921"/>
  </sheetPr>
  <dimension ref="A1:N37"/>
  <sheetViews>
    <sheetView zoomScaleNormal="100" workbookViewId="0">
      <selection activeCell="A3" sqref="A3"/>
    </sheetView>
  </sheetViews>
  <sheetFormatPr defaultColWidth="9.140625" defaultRowHeight="15" x14ac:dyDescent="0.25"/>
  <cols>
    <col min="1" max="1" width="34.140625" style="7" customWidth="1"/>
    <col min="2" max="3" width="7" style="7" customWidth="1"/>
    <col min="4" max="11" width="9.140625" style="7"/>
    <col min="12" max="12" width="41.7109375" style="6" customWidth="1"/>
    <col min="13" max="14" width="20.5703125" style="7" customWidth="1"/>
    <col min="15" max="16384" width="9.140625" style="7"/>
  </cols>
  <sheetData>
    <row r="1" spans="1:14" ht="18.75" x14ac:dyDescent="0.3">
      <c r="A1" s="8" t="s">
        <v>132</v>
      </c>
    </row>
    <row r="2" spans="1:14" x14ac:dyDescent="0.25">
      <c r="A2" s="7" t="s">
        <v>29</v>
      </c>
      <c r="C2" s="45"/>
    </row>
    <row r="3" spans="1:14" x14ac:dyDescent="0.25">
      <c r="B3" s="46"/>
    </row>
    <row r="4" spans="1:14" ht="30" x14ac:dyDescent="0.25">
      <c r="L4" s="17" t="s">
        <v>62</v>
      </c>
      <c r="M4" s="54" t="s">
        <v>133</v>
      </c>
      <c r="N4" s="54" t="s">
        <v>134</v>
      </c>
    </row>
    <row r="5" spans="1:14" x14ac:dyDescent="0.25">
      <c r="L5" s="87" t="s">
        <v>44</v>
      </c>
      <c r="M5" s="65">
        <v>17.600000000000001</v>
      </c>
      <c r="N5" s="66">
        <f>(M5/$M$35)*100</f>
        <v>0.21298996768845382</v>
      </c>
    </row>
    <row r="6" spans="1:14" x14ac:dyDescent="0.25">
      <c r="L6" s="88" t="s">
        <v>36</v>
      </c>
      <c r="M6" s="12">
        <v>29.2</v>
      </c>
      <c r="N6" s="67">
        <f>(M6/$M$35)*100</f>
        <v>0.35336971911948012</v>
      </c>
    </row>
    <row r="7" spans="1:14" x14ac:dyDescent="0.25">
      <c r="L7" s="88" t="s">
        <v>40</v>
      </c>
      <c r="M7" s="12">
        <v>30</v>
      </c>
      <c r="N7" s="67">
        <f>(M7/$M$35)*100</f>
        <v>0.36305108128713715</v>
      </c>
    </row>
    <row r="8" spans="1:14" x14ac:dyDescent="0.25">
      <c r="L8" s="88" t="s">
        <v>61</v>
      </c>
      <c r="M8" s="12">
        <v>29.4</v>
      </c>
      <c r="N8" s="67">
        <f>(M8/$M$35)*100</f>
        <v>0.35579005966139438</v>
      </c>
    </row>
    <row r="9" spans="1:14" x14ac:dyDescent="0.25">
      <c r="L9" s="88" t="s">
        <v>34</v>
      </c>
      <c r="M9" s="12">
        <v>21.6</v>
      </c>
      <c r="N9" s="67">
        <f>(M9/$M$35)*100</f>
        <v>0.26139677852673876</v>
      </c>
    </row>
    <row r="10" spans="1:14" x14ac:dyDescent="0.25">
      <c r="L10" s="88" t="s">
        <v>38</v>
      </c>
      <c r="M10" s="12">
        <v>77</v>
      </c>
      <c r="N10" s="67">
        <f>(M10/$M$35)*100</f>
        <v>0.93183110863698537</v>
      </c>
    </row>
    <row r="11" spans="1:14" x14ac:dyDescent="0.25">
      <c r="L11" s="88" t="s">
        <v>42</v>
      </c>
      <c r="M11" s="12">
        <v>83.5</v>
      </c>
      <c r="N11" s="67">
        <f>(M11/$M$35)*100</f>
        <v>1.0104921762491983</v>
      </c>
    </row>
    <row r="12" spans="1:14" ht="30" x14ac:dyDescent="0.25">
      <c r="L12" s="88" t="s">
        <v>120</v>
      </c>
      <c r="M12" s="12">
        <v>84</v>
      </c>
      <c r="N12" s="67">
        <f>(M12/$M$35)*100</f>
        <v>1.016543027603984</v>
      </c>
    </row>
    <row r="13" spans="1:14" x14ac:dyDescent="0.25">
      <c r="L13" s="88" t="s">
        <v>50</v>
      </c>
      <c r="M13" s="12">
        <v>103.9</v>
      </c>
      <c r="N13" s="67">
        <f>(M13/$M$35)*100</f>
        <v>1.2573669115244517</v>
      </c>
    </row>
    <row r="14" spans="1:14" x14ac:dyDescent="0.25">
      <c r="L14" s="88" t="s">
        <v>37</v>
      </c>
      <c r="M14" s="12">
        <v>201.3</v>
      </c>
      <c r="N14" s="67">
        <f>(M14/$M$35)*100</f>
        <v>2.4360727554366903</v>
      </c>
    </row>
    <row r="15" spans="1:14" x14ac:dyDescent="0.25">
      <c r="L15" s="88" t="s">
        <v>53</v>
      </c>
      <c r="M15" s="12">
        <v>121.8</v>
      </c>
      <c r="N15" s="67">
        <f>(M15/$M$35)*100</f>
        <v>1.4739873900257767</v>
      </c>
    </row>
    <row r="16" spans="1:14" x14ac:dyDescent="0.25">
      <c r="L16" s="88" t="s">
        <v>32</v>
      </c>
      <c r="M16" s="12">
        <v>121.6</v>
      </c>
      <c r="N16" s="67">
        <f>(M16/$M$35)*100</f>
        <v>1.4715670494838624</v>
      </c>
    </row>
    <row r="17" spans="12:14" ht="30" x14ac:dyDescent="0.25">
      <c r="L17" s="88" t="s">
        <v>121</v>
      </c>
      <c r="M17" s="12">
        <v>135.80000000000001</v>
      </c>
      <c r="N17" s="67">
        <f>(M17/$M$35)*100</f>
        <v>1.6434112279597741</v>
      </c>
    </row>
    <row r="18" spans="12:14" x14ac:dyDescent="0.25">
      <c r="L18" s="88" t="s">
        <v>35</v>
      </c>
      <c r="M18" s="12">
        <v>147.80000000000001</v>
      </c>
      <c r="N18" s="67">
        <f>(M18/$M$35)*100</f>
        <v>1.7886316604746291</v>
      </c>
    </row>
    <row r="19" spans="12:14" x14ac:dyDescent="0.25">
      <c r="L19" s="88" t="s">
        <v>39</v>
      </c>
      <c r="M19" s="12">
        <v>213.9</v>
      </c>
      <c r="N19" s="67">
        <f>(M19/$M$35)*100</f>
        <v>2.5885542095772878</v>
      </c>
    </row>
    <row r="20" spans="12:14" x14ac:dyDescent="0.25">
      <c r="L20" s="88" t="s">
        <v>51</v>
      </c>
      <c r="M20" s="12">
        <v>181.5</v>
      </c>
      <c r="N20" s="67">
        <f>(M20/$M$35)*100</f>
        <v>2.1964590417871794</v>
      </c>
    </row>
    <row r="21" spans="12:14" ht="30" x14ac:dyDescent="0.25">
      <c r="L21" s="88" t="s">
        <v>63</v>
      </c>
      <c r="M21" s="12">
        <v>192.6</v>
      </c>
      <c r="N21" s="67">
        <f>(M21/$M$35)*100</f>
        <v>2.3307879418634205</v>
      </c>
    </row>
    <row r="22" spans="12:14" x14ac:dyDescent="0.25">
      <c r="L22" s="88" t="s">
        <v>52</v>
      </c>
      <c r="M22" s="12">
        <v>222.5</v>
      </c>
      <c r="N22" s="67">
        <f>(M22/$M$35)*100</f>
        <v>2.6926288528796003</v>
      </c>
    </row>
    <row r="23" spans="12:14" x14ac:dyDescent="0.25">
      <c r="L23" s="88" t="s">
        <v>46</v>
      </c>
      <c r="M23" s="12">
        <v>275.39999999999998</v>
      </c>
      <c r="N23" s="67">
        <f>(M23/$M$35)*100</f>
        <v>3.3328089262159191</v>
      </c>
    </row>
    <row r="24" spans="12:14" x14ac:dyDescent="0.25">
      <c r="L24" s="88" t="s">
        <v>56</v>
      </c>
      <c r="M24" s="12">
        <v>273.10000000000002</v>
      </c>
      <c r="N24" s="67">
        <f>(M24/$M$35)*100</f>
        <v>3.3049750099839055</v>
      </c>
    </row>
    <row r="25" spans="12:14" x14ac:dyDescent="0.25">
      <c r="L25" s="88" t="s">
        <v>49</v>
      </c>
      <c r="M25" s="12">
        <v>298.60000000000002</v>
      </c>
      <c r="N25" s="67">
        <f>(M25/$M$35)*100</f>
        <v>3.6135684290779722</v>
      </c>
    </row>
    <row r="26" spans="12:14" x14ac:dyDescent="0.25">
      <c r="L26" s="88" t="s">
        <v>43</v>
      </c>
      <c r="M26" s="12">
        <v>304.89999999999998</v>
      </c>
      <c r="N26" s="67">
        <f>(M26/$M$35)*100</f>
        <v>3.6898091561482702</v>
      </c>
    </row>
    <row r="27" spans="12:14" ht="30" x14ac:dyDescent="0.25">
      <c r="L27" s="88" t="s">
        <v>67</v>
      </c>
      <c r="M27" s="12">
        <v>421.8</v>
      </c>
      <c r="N27" s="67">
        <f>(M27/$M$35)*100</f>
        <v>5.1044982028971484</v>
      </c>
    </row>
    <row r="28" spans="12:14" x14ac:dyDescent="0.25">
      <c r="L28" s="88" t="s">
        <v>33</v>
      </c>
      <c r="M28" s="12">
        <v>449.6</v>
      </c>
      <c r="N28" s="67">
        <f>(M28/$M$35)*100</f>
        <v>5.4409255382232296</v>
      </c>
    </row>
    <row r="29" spans="12:14" ht="30" x14ac:dyDescent="0.25">
      <c r="L29" s="88" t="s">
        <v>66</v>
      </c>
      <c r="M29" s="12">
        <v>435.1</v>
      </c>
      <c r="N29" s="67">
        <f>(M29/$M$35)*100</f>
        <v>5.2654508489344458</v>
      </c>
    </row>
    <row r="30" spans="12:14" x14ac:dyDescent="0.25">
      <c r="L30" s="88" t="s">
        <v>58</v>
      </c>
      <c r="M30" s="12">
        <v>495.8</v>
      </c>
      <c r="N30" s="67">
        <f>(M30/$M$35)*100</f>
        <v>6.0000242034054203</v>
      </c>
    </row>
    <row r="31" spans="12:14" ht="30" x14ac:dyDescent="0.25">
      <c r="L31" s="88" t="s">
        <v>64</v>
      </c>
      <c r="M31" s="12">
        <v>581.6</v>
      </c>
      <c r="N31" s="67">
        <f>(M31/$M$35)*100</f>
        <v>7.038350295886632</v>
      </c>
    </row>
    <row r="32" spans="12:14" x14ac:dyDescent="0.25">
      <c r="L32" s="88" t="s">
        <v>47</v>
      </c>
      <c r="M32" s="12">
        <v>653.20000000000005</v>
      </c>
      <c r="N32" s="67">
        <f>(M32/$M$35)*100</f>
        <v>7.9048322098919339</v>
      </c>
    </row>
    <row r="33" spans="12:14" x14ac:dyDescent="0.25">
      <c r="L33" s="88" t="s">
        <v>54</v>
      </c>
      <c r="M33" s="12">
        <v>966.5</v>
      </c>
      <c r="N33" s="67">
        <f>(M33/$M$35)*100</f>
        <v>11.6962956688006</v>
      </c>
    </row>
    <row r="34" spans="12:14" x14ac:dyDescent="0.25">
      <c r="L34" s="88" t="s">
        <v>59</v>
      </c>
      <c r="M34" s="12">
        <v>1092.5</v>
      </c>
      <c r="N34" s="67">
        <f>(M34/$M$35)*100</f>
        <v>13.221110210206577</v>
      </c>
    </row>
    <row r="35" spans="12:14" x14ac:dyDescent="0.25">
      <c r="L35" s="89" t="s">
        <v>30</v>
      </c>
      <c r="M35" s="44">
        <v>8263.2999999999993</v>
      </c>
      <c r="N35" s="68">
        <f>(M35/$M$35)*100</f>
        <v>100</v>
      </c>
    </row>
    <row r="37" spans="12:14" x14ac:dyDescent="0.25">
      <c r="M37" s="9"/>
    </row>
  </sheetData>
  <sortState xmlns:xlrd2="http://schemas.microsoft.com/office/spreadsheetml/2017/richdata2" ref="L5:N35">
    <sortCondition ref="M5:M35"/>
  </sortState>
  <printOptions gridLines="1"/>
  <pageMargins left="0" right="0" top="0" bottom="0" header="0.51181102362204722" footer="0.74803149606299213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5ABC1-1AAC-46F4-A26F-44E0A3FF2CE0}">
  <sheetPr>
    <tabColor theme="3" tint="-0.249977111117893"/>
  </sheetPr>
  <dimension ref="A1:W72"/>
  <sheetViews>
    <sheetView zoomScaleNormal="100" workbookViewId="0">
      <selection activeCell="A3" sqref="A3"/>
    </sheetView>
  </sheetViews>
  <sheetFormatPr defaultColWidth="9.140625" defaultRowHeight="15" x14ac:dyDescent="0.25"/>
  <cols>
    <col min="1" max="1" width="41.7109375" style="7" customWidth="1"/>
    <col min="2" max="22" width="7.140625" style="7" customWidth="1"/>
    <col min="23" max="25" width="9.140625" style="7" customWidth="1"/>
    <col min="26" max="16384" width="9.140625" style="7"/>
  </cols>
  <sheetData>
    <row r="1" spans="1:23" ht="18.75" x14ac:dyDescent="0.3">
      <c r="A1" s="8" t="s">
        <v>135</v>
      </c>
    </row>
    <row r="2" spans="1:23" x14ac:dyDescent="0.25">
      <c r="A2" s="7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4" spans="1:23" x14ac:dyDescent="0.25">
      <c r="A4" s="4" t="s">
        <v>62</v>
      </c>
      <c r="B4" s="93">
        <v>2000</v>
      </c>
      <c r="C4" s="93">
        <v>2001</v>
      </c>
      <c r="D4" s="93">
        <v>2002</v>
      </c>
      <c r="E4" s="93">
        <v>2003</v>
      </c>
      <c r="F4" s="93">
        <v>2004</v>
      </c>
      <c r="G4" s="93">
        <v>2005</v>
      </c>
      <c r="H4" s="93">
        <v>2006</v>
      </c>
      <c r="I4" s="93">
        <v>2007</v>
      </c>
      <c r="J4" s="93">
        <v>2008</v>
      </c>
      <c r="K4" s="93">
        <v>2009</v>
      </c>
      <c r="L4" s="93">
        <v>2010</v>
      </c>
      <c r="M4" s="93">
        <v>2011</v>
      </c>
      <c r="N4" s="93">
        <v>2012</v>
      </c>
      <c r="O4" s="93">
        <v>2013</v>
      </c>
      <c r="P4" s="93">
        <v>2014</v>
      </c>
      <c r="Q4" s="93">
        <v>2015</v>
      </c>
      <c r="R4" s="93">
        <v>2016</v>
      </c>
      <c r="S4" s="93">
        <v>2017</v>
      </c>
      <c r="T4" s="93">
        <v>2018</v>
      </c>
      <c r="U4" s="98">
        <v>2019</v>
      </c>
      <c r="V4" s="98">
        <v>2020</v>
      </c>
      <c r="W4" s="93">
        <v>2021</v>
      </c>
    </row>
    <row r="5" spans="1:23" x14ac:dyDescent="0.25">
      <c r="A5" s="35" t="s">
        <v>30</v>
      </c>
      <c r="B5" s="1">
        <v>4445.3</v>
      </c>
      <c r="C5" s="1">
        <v>4763.3</v>
      </c>
      <c r="D5" s="1">
        <v>4829.8999999999996</v>
      </c>
      <c r="E5" s="1">
        <v>4971.6000000000004</v>
      </c>
      <c r="F5" s="1">
        <v>5099.8999999999996</v>
      </c>
      <c r="G5" s="1">
        <v>5391.4</v>
      </c>
      <c r="H5" s="1">
        <v>5567</v>
      </c>
      <c r="I5" s="1">
        <v>6055.4</v>
      </c>
      <c r="J5" s="1">
        <v>6457.3</v>
      </c>
      <c r="K5" s="1">
        <v>5854.7</v>
      </c>
      <c r="L5" s="1">
        <v>6143</v>
      </c>
      <c r="M5" s="1">
        <v>6609.4</v>
      </c>
      <c r="N5" s="1">
        <v>6598.6</v>
      </c>
      <c r="O5" s="1">
        <v>6627.6</v>
      </c>
      <c r="P5" s="1">
        <v>6807.7</v>
      </c>
      <c r="Q5" s="1">
        <v>6926.8</v>
      </c>
      <c r="R5" s="1">
        <v>7077.4</v>
      </c>
      <c r="S5" s="1">
        <v>7434.2</v>
      </c>
      <c r="T5" s="1">
        <v>7717.8</v>
      </c>
      <c r="U5" s="1">
        <v>7859.5</v>
      </c>
      <c r="V5" s="1">
        <v>7791.7</v>
      </c>
      <c r="W5" s="33">
        <v>8263.2999999999993</v>
      </c>
    </row>
    <row r="6" spans="1:23" x14ac:dyDescent="0.25">
      <c r="A6" s="35" t="s">
        <v>122</v>
      </c>
      <c r="B6" s="1">
        <v>113.6</v>
      </c>
      <c r="C6" s="1">
        <v>121.1</v>
      </c>
      <c r="D6" s="1">
        <v>122.2</v>
      </c>
      <c r="E6" s="1">
        <v>106.6</v>
      </c>
      <c r="F6" s="1">
        <v>122.1</v>
      </c>
      <c r="G6" s="1">
        <v>108.2</v>
      </c>
      <c r="H6" s="1">
        <v>83.4</v>
      </c>
      <c r="I6" s="1">
        <v>118.7</v>
      </c>
      <c r="J6" s="1">
        <v>92.3</v>
      </c>
      <c r="K6" s="1">
        <v>108.8</v>
      </c>
      <c r="L6" s="1">
        <v>111.1</v>
      </c>
      <c r="M6" s="1">
        <v>84.9</v>
      </c>
      <c r="N6" s="1">
        <v>93.5</v>
      </c>
      <c r="O6" s="1">
        <v>90.6</v>
      </c>
      <c r="P6" s="1">
        <v>105.4</v>
      </c>
      <c r="Q6" s="1">
        <v>79.900000000000006</v>
      </c>
      <c r="R6" s="1">
        <v>85.6</v>
      </c>
      <c r="S6" s="1">
        <v>93.3</v>
      </c>
      <c r="T6" s="1">
        <v>94</v>
      </c>
      <c r="U6" s="1">
        <v>110.9</v>
      </c>
      <c r="V6" s="1">
        <v>123.3</v>
      </c>
      <c r="W6" s="33">
        <v>121.6</v>
      </c>
    </row>
    <row r="7" spans="1:23" x14ac:dyDescent="0.25">
      <c r="A7" s="35" t="s">
        <v>33</v>
      </c>
      <c r="B7" s="1">
        <v>236.7</v>
      </c>
      <c r="C7" s="1">
        <v>219.9</v>
      </c>
      <c r="D7" s="1">
        <v>227.5</v>
      </c>
      <c r="E7" s="1">
        <v>220.1</v>
      </c>
      <c r="F7" s="1">
        <v>209</v>
      </c>
      <c r="G7" s="1">
        <v>198.7</v>
      </c>
      <c r="H7" s="1">
        <v>205.2</v>
      </c>
      <c r="I7" s="1">
        <v>282.39999999999998</v>
      </c>
      <c r="J7" s="1">
        <v>276.8</v>
      </c>
      <c r="K7" s="1">
        <v>238.8</v>
      </c>
      <c r="L7" s="1">
        <v>270.3</v>
      </c>
      <c r="M7" s="1">
        <v>287.7</v>
      </c>
      <c r="N7" s="1">
        <v>284.39999999999998</v>
      </c>
      <c r="O7" s="1">
        <v>311.8</v>
      </c>
      <c r="P7" s="1">
        <v>331.4</v>
      </c>
      <c r="Q7" s="1">
        <v>330.7</v>
      </c>
      <c r="R7" s="1">
        <v>355</v>
      </c>
      <c r="S7" s="1">
        <v>389.6</v>
      </c>
      <c r="T7" s="1">
        <v>435</v>
      </c>
      <c r="U7" s="1">
        <v>392.7</v>
      </c>
      <c r="V7" s="1">
        <v>406.2</v>
      </c>
      <c r="W7" s="33">
        <v>449.6</v>
      </c>
    </row>
    <row r="8" spans="1:23" x14ac:dyDescent="0.25">
      <c r="A8" s="35" t="s">
        <v>34</v>
      </c>
      <c r="B8" s="1">
        <v>17.100000000000001</v>
      </c>
      <c r="C8" s="1">
        <v>34.9</v>
      </c>
      <c r="D8" s="1">
        <v>37.799999999999997</v>
      </c>
      <c r="E8" s="1">
        <v>50.6</v>
      </c>
      <c r="F8" s="1">
        <v>43.7</v>
      </c>
      <c r="G8" s="1">
        <v>41.5</v>
      </c>
      <c r="H8" s="1">
        <v>63.7</v>
      </c>
      <c r="I8" s="1">
        <v>62.5</v>
      </c>
      <c r="J8" s="1">
        <v>198</v>
      </c>
      <c r="K8" s="1">
        <v>97.2</v>
      </c>
      <c r="L8" s="1">
        <v>96.8</v>
      </c>
      <c r="M8" s="1">
        <v>42.5</v>
      </c>
      <c r="N8" s="1">
        <v>26.3</v>
      </c>
      <c r="O8" s="1">
        <v>32.6</v>
      </c>
      <c r="P8" s="1">
        <v>43</v>
      </c>
      <c r="Q8" s="1">
        <v>55</v>
      </c>
      <c r="R8" s="1">
        <v>38.200000000000003</v>
      </c>
      <c r="S8" s="1">
        <v>48.8</v>
      </c>
      <c r="T8" s="1">
        <v>52.7</v>
      </c>
      <c r="U8" s="1">
        <v>37.5</v>
      </c>
      <c r="V8" s="1">
        <v>47.1</v>
      </c>
      <c r="W8" s="33">
        <v>21.6</v>
      </c>
    </row>
    <row r="9" spans="1:23" x14ac:dyDescent="0.25">
      <c r="A9" s="35" t="s">
        <v>35</v>
      </c>
      <c r="B9" s="1">
        <v>85.5</v>
      </c>
      <c r="C9" s="1">
        <v>109.7</v>
      </c>
      <c r="D9" s="1">
        <v>111.1</v>
      </c>
      <c r="E9" s="1">
        <v>97.5</v>
      </c>
      <c r="F9" s="1">
        <v>92</v>
      </c>
      <c r="G9" s="1">
        <v>96.4</v>
      </c>
      <c r="H9" s="1">
        <v>101.1</v>
      </c>
      <c r="I9" s="1">
        <v>97.5</v>
      </c>
      <c r="J9" s="1">
        <v>126.9</v>
      </c>
      <c r="K9" s="1">
        <v>97.3</v>
      </c>
      <c r="L9" s="1">
        <v>103.9</v>
      </c>
      <c r="M9" s="1">
        <v>131.4</v>
      </c>
      <c r="N9" s="1">
        <v>137.69999999999999</v>
      </c>
      <c r="O9" s="1">
        <v>85.6</v>
      </c>
      <c r="P9" s="1">
        <v>79.3</v>
      </c>
      <c r="Q9" s="1">
        <v>102.9</v>
      </c>
      <c r="R9" s="1">
        <v>111.9</v>
      </c>
      <c r="S9" s="1">
        <v>142.80000000000001</v>
      </c>
      <c r="T9" s="1">
        <v>122.3</v>
      </c>
      <c r="U9" s="1">
        <v>135.6</v>
      </c>
      <c r="V9" s="1">
        <v>146.9</v>
      </c>
      <c r="W9" s="33">
        <v>147.80000000000001</v>
      </c>
    </row>
    <row r="10" spans="1:23" x14ac:dyDescent="0.25">
      <c r="A10" s="35" t="s">
        <v>36</v>
      </c>
      <c r="B10" s="1">
        <v>51</v>
      </c>
      <c r="C10" s="1">
        <v>51.4</v>
      </c>
      <c r="D10" s="1">
        <v>51.1</v>
      </c>
      <c r="E10" s="1">
        <v>46.4</v>
      </c>
      <c r="F10" s="1">
        <v>46.3</v>
      </c>
      <c r="G10" s="1">
        <v>53.5</v>
      </c>
      <c r="H10" s="1">
        <v>53.1</v>
      </c>
      <c r="I10" s="1">
        <v>50.5</v>
      </c>
      <c r="J10" s="1">
        <v>47</v>
      </c>
      <c r="K10" s="1">
        <v>44.9</v>
      </c>
      <c r="L10" s="1">
        <v>37.200000000000003</v>
      </c>
      <c r="M10" s="1">
        <v>42.1</v>
      </c>
      <c r="N10" s="1">
        <v>35</v>
      </c>
      <c r="O10" s="1">
        <v>34.9</v>
      </c>
      <c r="P10" s="1">
        <v>34.9</v>
      </c>
      <c r="Q10" s="1">
        <v>34.1</v>
      </c>
      <c r="R10" s="1">
        <v>34.200000000000003</v>
      </c>
      <c r="S10" s="1">
        <v>30</v>
      </c>
      <c r="T10" s="1">
        <v>31.6</v>
      </c>
      <c r="U10" s="1">
        <v>31.5</v>
      </c>
      <c r="V10" s="1">
        <v>25</v>
      </c>
      <c r="W10" s="33">
        <v>29.2</v>
      </c>
    </row>
    <row r="11" spans="1:23" x14ac:dyDescent="0.25">
      <c r="A11" s="35" t="s">
        <v>37</v>
      </c>
      <c r="B11" s="1">
        <v>105.7</v>
      </c>
      <c r="C11" s="1">
        <v>109.2</v>
      </c>
      <c r="D11" s="1">
        <v>112.4</v>
      </c>
      <c r="E11" s="1">
        <v>118.9</v>
      </c>
      <c r="F11" s="1">
        <v>119</v>
      </c>
      <c r="G11" s="1">
        <v>97</v>
      </c>
      <c r="H11" s="1">
        <v>122.5</v>
      </c>
      <c r="I11" s="1">
        <v>131</v>
      </c>
      <c r="J11" s="1">
        <v>89.6</v>
      </c>
      <c r="K11" s="1">
        <v>79.2</v>
      </c>
      <c r="L11" s="1">
        <v>104.9</v>
      </c>
      <c r="M11" s="1">
        <v>112.4</v>
      </c>
      <c r="N11" s="1">
        <v>94.8</v>
      </c>
      <c r="O11" s="1">
        <v>83.7</v>
      </c>
      <c r="P11" s="1">
        <v>73.900000000000006</v>
      </c>
      <c r="Q11" s="1">
        <v>89.1</v>
      </c>
      <c r="R11" s="1">
        <v>98.3</v>
      </c>
      <c r="S11" s="1">
        <v>103.5</v>
      </c>
      <c r="T11" s="1">
        <v>104.3</v>
      </c>
      <c r="U11" s="1">
        <v>102.6</v>
      </c>
      <c r="V11" s="1">
        <v>95.6</v>
      </c>
      <c r="W11" s="33">
        <v>201.3</v>
      </c>
    </row>
    <row r="12" spans="1:23" x14ac:dyDescent="0.25">
      <c r="A12" s="35" t="s">
        <v>38</v>
      </c>
      <c r="B12" s="1">
        <v>260.3</v>
      </c>
      <c r="C12" s="1">
        <v>289.60000000000002</v>
      </c>
      <c r="D12" s="1">
        <v>250.3</v>
      </c>
      <c r="E12" s="1">
        <v>207.2</v>
      </c>
      <c r="F12" s="1">
        <v>175.4</v>
      </c>
      <c r="G12" s="1">
        <v>190.9</v>
      </c>
      <c r="H12" s="1">
        <v>220</v>
      </c>
      <c r="I12" s="1">
        <v>204.9</v>
      </c>
      <c r="J12" s="1">
        <v>190.5</v>
      </c>
      <c r="K12" s="1">
        <v>82.4</v>
      </c>
      <c r="L12" s="1">
        <v>96.6</v>
      </c>
      <c r="M12" s="1">
        <v>108.1</v>
      </c>
      <c r="N12" s="1">
        <v>123.1</v>
      </c>
      <c r="O12" s="1">
        <v>88.4</v>
      </c>
      <c r="P12" s="1">
        <v>123.1</v>
      </c>
      <c r="Q12" s="1">
        <v>71.599999999999994</v>
      </c>
      <c r="R12" s="1">
        <v>65.8</v>
      </c>
      <c r="S12" s="1">
        <v>115.3</v>
      </c>
      <c r="T12" s="1">
        <v>126.9</v>
      </c>
      <c r="U12" s="1">
        <v>111.9</v>
      </c>
      <c r="V12" s="1">
        <v>79.2</v>
      </c>
      <c r="W12" s="33">
        <v>77</v>
      </c>
    </row>
    <row r="13" spans="1:23" x14ac:dyDescent="0.25">
      <c r="A13" s="35" t="s">
        <v>39</v>
      </c>
      <c r="B13" s="1">
        <v>83.2</v>
      </c>
      <c r="C13" s="1">
        <v>94.7</v>
      </c>
      <c r="D13" s="1">
        <v>74.900000000000006</v>
      </c>
      <c r="E13" s="1">
        <v>64.900000000000006</v>
      </c>
      <c r="F13" s="1">
        <v>106.6</v>
      </c>
      <c r="G13" s="1">
        <v>116.8</v>
      </c>
      <c r="H13" s="1">
        <v>89</v>
      </c>
      <c r="I13" s="1">
        <v>115.5</v>
      </c>
      <c r="J13" s="1">
        <v>162.9</v>
      </c>
      <c r="K13" s="1">
        <v>45.5</v>
      </c>
      <c r="L13" s="1">
        <v>115.2</v>
      </c>
      <c r="M13" s="1">
        <v>196.4</v>
      </c>
      <c r="N13" s="1">
        <v>107.2</v>
      </c>
      <c r="O13" s="1">
        <v>140.6</v>
      </c>
      <c r="P13" s="1">
        <v>106.5</v>
      </c>
      <c r="Q13" s="1">
        <v>194.6</v>
      </c>
      <c r="R13" s="1">
        <v>129.9</v>
      </c>
      <c r="S13" s="1">
        <v>137.6</v>
      </c>
      <c r="T13" s="1">
        <v>172.2</v>
      </c>
      <c r="U13" s="1">
        <v>195.3</v>
      </c>
      <c r="V13" s="1">
        <v>157.80000000000001</v>
      </c>
      <c r="W13" s="33">
        <v>213.9</v>
      </c>
    </row>
    <row r="14" spans="1:23" x14ac:dyDescent="0.25">
      <c r="A14" s="35" t="s">
        <v>40</v>
      </c>
      <c r="B14" s="1">
        <v>34.299999999999997</v>
      </c>
      <c r="C14" s="1">
        <v>36</v>
      </c>
      <c r="D14" s="1">
        <v>29.7</v>
      </c>
      <c r="E14" s="1">
        <v>33</v>
      </c>
      <c r="F14" s="1">
        <v>37.4</v>
      </c>
      <c r="G14" s="1">
        <v>40.700000000000003</v>
      </c>
      <c r="H14" s="1">
        <v>42.9</v>
      </c>
      <c r="I14" s="1">
        <v>50.3</v>
      </c>
      <c r="J14" s="1">
        <v>40.5</v>
      </c>
      <c r="K14" s="1">
        <v>27.4</v>
      </c>
      <c r="L14" s="1">
        <v>30</v>
      </c>
      <c r="M14" s="1">
        <v>34.299999999999997</v>
      </c>
      <c r="N14" s="1">
        <v>36</v>
      </c>
      <c r="O14" s="1">
        <v>24.2</v>
      </c>
      <c r="P14" s="1">
        <v>27.4</v>
      </c>
      <c r="Q14" s="1">
        <v>30.4</v>
      </c>
      <c r="R14" s="1">
        <v>34.799999999999997</v>
      </c>
      <c r="S14" s="1">
        <v>42.2</v>
      </c>
      <c r="T14" s="1">
        <v>43.2</v>
      </c>
      <c r="U14" s="1">
        <v>39.799999999999997</v>
      </c>
      <c r="V14" s="1">
        <v>30</v>
      </c>
      <c r="W14" s="33">
        <v>30</v>
      </c>
    </row>
    <row r="15" spans="1:23" ht="30" x14ac:dyDescent="0.25">
      <c r="A15" s="35" t="s">
        <v>65</v>
      </c>
      <c r="B15" s="1">
        <v>141.19999999999999</v>
      </c>
      <c r="C15" s="1">
        <v>165.4</v>
      </c>
      <c r="D15" s="1">
        <v>160.6</v>
      </c>
      <c r="E15" s="1">
        <v>166.9</v>
      </c>
      <c r="F15" s="1">
        <v>80.5</v>
      </c>
      <c r="G15" s="1">
        <v>164.9</v>
      </c>
      <c r="H15" s="1">
        <v>158.80000000000001</v>
      </c>
      <c r="I15" s="1">
        <v>158.30000000000001</v>
      </c>
      <c r="J15" s="1">
        <v>230.2</v>
      </c>
      <c r="K15" s="1">
        <v>159.9</v>
      </c>
      <c r="L15" s="1">
        <v>164.9</v>
      </c>
      <c r="M15" s="1">
        <v>189.5</v>
      </c>
      <c r="N15" s="1">
        <v>194</v>
      </c>
      <c r="O15" s="1">
        <v>163.80000000000001</v>
      </c>
      <c r="P15" s="1">
        <v>162</v>
      </c>
      <c r="Q15" s="1">
        <v>144.30000000000001</v>
      </c>
      <c r="R15" s="1">
        <v>156.9</v>
      </c>
      <c r="S15" s="1">
        <v>164.6</v>
      </c>
      <c r="T15" s="1">
        <v>160.4</v>
      </c>
      <c r="U15" s="1">
        <v>141.9</v>
      </c>
      <c r="V15" s="1">
        <v>135.5</v>
      </c>
      <c r="W15" s="33">
        <v>135.80000000000001</v>
      </c>
    </row>
    <row r="16" spans="1:23" x14ac:dyDescent="0.25">
      <c r="A16" s="35" t="s">
        <v>42</v>
      </c>
      <c r="B16" s="1">
        <v>19.2</v>
      </c>
      <c r="C16" s="1">
        <v>17.8</v>
      </c>
      <c r="D16" s="1">
        <v>24.4</v>
      </c>
      <c r="E16" s="1">
        <v>24.9</v>
      </c>
      <c r="F16" s="1">
        <v>26</v>
      </c>
      <c r="G16" s="1">
        <v>28.7</v>
      </c>
      <c r="H16" s="1">
        <v>42.5</v>
      </c>
      <c r="I16" s="1">
        <v>51.7</v>
      </c>
      <c r="J16" s="1">
        <v>51.9</v>
      </c>
      <c r="K16" s="1">
        <v>35.5</v>
      </c>
      <c r="L16" s="1">
        <v>44.3</v>
      </c>
      <c r="M16" s="1">
        <v>45.2</v>
      </c>
      <c r="N16" s="1">
        <v>42.6</v>
      </c>
      <c r="O16" s="1">
        <v>43.9</v>
      </c>
      <c r="P16" s="1">
        <v>44.6</v>
      </c>
      <c r="Q16" s="1">
        <v>45.8</v>
      </c>
      <c r="R16" s="1">
        <v>52.9</v>
      </c>
      <c r="S16" s="1">
        <v>62.4</v>
      </c>
      <c r="T16" s="1">
        <v>62.4</v>
      </c>
      <c r="U16" s="1">
        <v>76.3</v>
      </c>
      <c r="V16" s="1">
        <v>79.900000000000006</v>
      </c>
      <c r="W16" s="33">
        <v>83.5</v>
      </c>
    </row>
    <row r="17" spans="1:23" x14ac:dyDescent="0.25">
      <c r="A17" s="35" t="s">
        <v>43</v>
      </c>
      <c r="B17" s="1">
        <v>110.1</v>
      </c>
      <c r="C17" s="1">
        <v>118.1</v>
      </c>
      <c r="D17" s="1">
        <v>115.8</v>
      </c>
      <c r="E17" s="1">
        <v>164.2</v>
      </c>
      <c r="F17" s="1">
        <v>159.4</v>
      </c>
      <c r="G17" s="1">
        <v>183.9</v>
      </c>
      <c r="H17" s="1">
        <v>207.2</v>
      </c>
      <c r="I17" s="1">
        <v>214.4</v>
      </c>
      <c r="J17" s="1">
        <v>216.2</v>
      </c>
      <c r="K17" s="1">
        <v>148.4</v>
      </c>
      <c r="L17" s="1">
        <v>217.9</v>
      </c>
      <c r="M17" s="1">
        <v>225.1</v>
      </c>
      <c r="N17" s="1">
        <v>248.1</v>
      </c>
      <c r="O17" s="1">
        <v>177.4</v>
      </c>
      <c r="P17" s="1">
        <v>188.3</v>
      </c>
      <c r="Q17" s="1">
        <v>204.9</v>
      </c>
      <c r="R17" s="1">
        <v>204</v>
      </c>
      <c r="S17" s="1">
        <v>230.6</v>
      </c>
      <c r="T17" s="1">
        <v>283.60000000000002</v>
      </c>
      <c r="U17" s="1">
        <v>316.60000000000002</v>
      </c>
      <c r="V17" s="1">
        <v>307.39999999999998</v>
      </c>
      <c r="W17" s="33">
        <v>304.89999999999998</v>
      </c>
    </row>
    <row r="18" spans="1:23" x14ac:dyDescent="0.25">
      <c r="A18" s="35" t="s">
        <v>44</v>
      </c>
      <c r="B18" s="1">
        <v>33.200000000000003</v>
      </c>
      <c r="C18" s="1">
        <v>13.4</v>
      </c>
      <c r="D18" s="1">
        <v>23.9</v>
      </c>
      <c r="E18" s="1">
        <v>21.3</v>
      </c>
      <c r="F18" s="1">
        <v>23.2</v>
      </c>
      <c r="G18" s="1">
        <v>27</v>
      </c>
      <c r="H18" s="1">
        <v>35.1</v>
      </c>
      <c r="I18" s="1">
        <v>40.5</v>
      </c>
      <c r="J18" s="1">
        <v>40.200000000000003</v>
      </c>
      <c r="K18" s="1">
        <v>12.6</v>
      </c>
      <c r="L18" s="1">
        <v>20</v>
      </c>
      <c r="M18" s="1">
        <v>22.5</v>
      </c>
      <c r="N18" s="1">
        <v>14.5</v>
      </c>
      <c r="O18" s="1">
        <v>15.9</v>
      </c>
      <c r="P18" s="1">
        <v>16.7</v>
      </c>
      <c r="Q18" s="1">
        <v>15.9</v>
      </c>
      <c r="R18" s="1">
        <v>16.8</v>
      </c>
      <c r="S18" s="1">
        <v>16.2</v>
      </c>
      <c r="T18" s="1">
        <v>18.899999999999999</v>
      </c>
      <c r="U18" s="1">
        <v>16.600000000000001</v>
      </c>
      <c r="V18" s="1">
        <v>20.6</v>
      </c>
      <c r="W18" s="33">
        <v>17.600000000000001</v>
      </c>
    </row>
    <row r="19" spans="1:23" ht="30" x14ac:dyDescent="0.25">
      <c r="A19" s="35" t="s">
        <v>120</v>
      </c>
      <c r="B19" s="1">
        <v>109.8</v>
      </c>
      <c r="C19" s="1">
        <v>121</v>
      </c>
      <c r="D19" s="1">
        <v>98.4</v>
      </c>
      <c r="E19" s="1">
        <v>87.4</v>
      </c>
      <c r="F19" s="1">
        <v>68.099999999999994</v>
      </c>
      <c r="G19" s="1">
        <v>68</v>
      </c>
      <c r="H19" s="1">
        <v>69.7</v>
      </c>
      <c r="I19" s="1">
        <v>73.099999999999994</v>
      </c>
      <c r="J19" s="1">
        <v>70.7</v>
      </c>
      <c r="K19" s="1">
        <v>73.8</v>
      </c>
      <c r="L19" s="1">
        <v>82.7</v>
      </c>
      <c r="M19" s="1">
        <v>82.5</v>
      </c>
      <c r="N19" s="1">
        <v>86.2</v>
      </c>
      <c r="O19" s="1">
        <v>77.599999999999994</v>
      </c>
      <c r="P19" s="1">
        <v>74.8</v>
      </c>
      <c r="Q19" s="1">
        <v>84.5</v>
      </c>
      <c r="R19" s="1">
        <v>76.3</v>
      </c>
      <c r="S19" s="1">
        <v>77.8</v>
      </c>
      <c r="T19" s="1">
        <v>80.5</v>
      </c>
      <c r="U19" s="1">
        <v>90.8</v>
      </c>
      <c r="V19" s="1">
        <v>83.6</v>
      </c>
      <c r="W19" s="33">
        <v>84</v>
      </c>
    </row>
    <row r="20" spans="1:23" x14ac:dyDescent="0.25">
      <c r="A20" s="35" t="s">
        <v>46</v>
      </c>
      <c r="B20" s="1">
        <v>85.8</v>
      </c>
      <c r="C20" s="1">
        <v>98.4</v>
      </c>
      <c r="D20" s="1">
        <v>99.5</v>
      </c>
      <c r="E20" s="1">
        <v>135.30000000000001</v>
      </c>
      <c r="F20" s="1">
        <v>119.4</v>
      </c>
      <c r="G20" s="1">
        <v>118.5</v>
      </c>
      <c r="H20" s="1">
        <v>134.30000000000001</v>
      </c>
      <c r="I20" s="1">
        <v>146.1</v>
      </c>
      <c r="J20" s="1">
        <v>132.19999999999999</v>
      </c>
      <c r="K20" s="1">
        <v>134.80000000000001</v>
      </c>
      <c r="L20" s="1">
        <v>145.6</v>
      </c>
      <c r="M20" s="1">
        <v>154.69999999999999</v>
      </c>
      <c r="N20" s="1">
        <v>184.8</v>
      </c>
      <c r="O20" s="1">
        <v>174.8</v>
      </c>
      <c r="P20" s="1">
        <v>169.2</v>
      </c>
      <c r="Q20" s="1">
        <v>149.4</v>
      </c>
      <c r="R20" s="1">
        <v>174.8</v>
      </c>
      <c r="S20" s="1">
        <v>209.2</v>
      </c>
      <c r="T20" s="1">
        <v>207.8</v>
      </c>
      <c r="U20" s="1">
        <v>221.9</v>
      </c>
      <c r="V20" s="1">
        <v>227.6</v>
      </c>
      <c r="W20" s="33">
        <v>275.39999999999998</v>
      </c>
    </row>
    <row r="21" spans="1:23" x14ac:dyDescent="0.25">
      <c r="A21" s="35" t="s">
        <v>47</v>
      </c>
      <c r="B21" s="1">
        <v>276.10000000000002</v>
      </c>
      <c r="C21" s="1">
        <v>270.3</v>
      </c>
      <c r="D21" s="1">
        <v>290.89999999999998</v>
      </c>
      <c r="E21" s="1">
        <v>319.5</v>
      </c>
      <c r="F21" s="1">
        <v>355.1</v>
      </c>
      <c r="G21" s="1">
        <v>393.2</v>
      </c>
      <c r="H21" s="1">
        <v>404.8</v>
      </c>
      <c r="I21" s="1">
        <v>455.2</v>
      </c>
      <c r="J21" s="1">
        <v>516.20000000000005</v>
      </c>
      <c r="K21" s="1">
        <v>470</v>
      </c>
      <c r="L21" s="1">
        <v>450.2</v>
      </c>
      <c r="M21" s="1">
        <v>485.3</v>
      </c>
      <c r="N21" s="1">
        <v>484.6</v>
      </c>
      <c r="O21" s="1">
        <v>502.7</v>
      </c>
      <c r="P21" s="1">
        <v>520.79999999999995</v>
      </c>
      <c r="Q21" s="1">
        <v>520.70000000000005</v>
      </c>
      <c r="R21" s="1">
        <v>538.1</v>
      </c>
      <c r="S21" s="1">
        <v>579.79999999999995</v>
      </c>
      <c r="T21" s="1">
        <v>623.79999999999995</v>
      </c>
      <c r="U21" s="1">
        <v>619.4</v>
      </c>
      <c r="V21" s="1">
        <v>649.5</v>
      </c>
      <c r="W21" s="33">
        <v>653.20000000000005</v>
      </c>
    </row>
    <row r="22" spans="1:23" ht="30" x14ac:dyDescent="0.25">
      <c r="A22" s="35" t="s">
        <v>64</v>
      </c>
      <c r="B22" s="1">
        <v>333.7</v>
      </c>
      <c r="C22" s="1">
        <v>350.7</v>
      </c>
      <c r="D22" s="1">
        <v>378.4</v>
      </c>
      <c r="E22" s="1">
        <v>384.6</v>
      </c>
      <c r="F22" s="1">
        <v>418.6</v>
      </c>
      <c r="G22" s="1">
        <v>407</v>
      </c>
      <c r="H22" s="1">
        <v>466.5</v>
      </c>
      <c r="I22" s="1">
        <v>476.2</v>
      </c>
      <c r="J22" s="1">
        <v>479.3</v>
      </c>
      <c r="K22" s="1">
        <v>445.9</v>
      </c>
      <c r="L22" s="1">
        <v>486.1</v>
      </c>
      <c r="M22" s="1">
        <v>533</v>
      </c>
      <c r="N22" s="1">
        <v>494</v>
      </c>
      <c r="O22" s="1">
        <v>504.7</v>
      </c>
      <c r="P22" s="1">
        <v>526.9</v>
      </c>
      <c r="Q22" s="1">
        <v>551</v>
      </c>
      <c r="R22" s="1">
        <v>565.79999999999995</v>
      </c>
      <c r="S22" s="1">
        <v>562</v>
      </c>
      <c r="T22" s="1">
        <v>562.1</v>
      </c>
      <c r="U22" s="1">
        <v>587.20000000000005</v>
      </c>
      <c r="V22" s="1">
        <v>588.9</v>
      </c>
      <c r="W22" s="33">
        <v>581.6</v>
      </c>
    </row>
    <row r="23" spans="1:23" x14ac:dyDescent="0.25">
      <c r="A23" s="35" t="s">
        <v>49</v>
      </c>
      <c r="B23" s="1">
        <v>197.2</v>
      </c>
      <c r="C23" s="1">
        <v>215.3</v>
      </c>
      <c r="D23" s="1">
        <v>232.9</v>
      </c>
      <c r="E23" s="1">
        <v>229.5</v>
      </c>
      <c r="F23" s="1">
        <v>237.5</v>
      </c>
      <c r="G23" s="1">
        <v>251.2</v>
      </c>
      <c r="H23" s="1">
        <v>239.2</v>
      </c>
      <c r="I23" s="1">
        <v>250</v>
      </c>
      <c r="J23" s="1">
        <v>272.39999999999998</v>
      </c>
      <c r="K23" s="1">
        <v>267</v>
      </c>
      <c r="L23" s="1">
        <v>271.3</v>
      </c>
      <c r="M23" s="1">
        <v>279.3</v>
      </c>
      <c r="N23" s="1">
        <v>285.2</v>
      </c>
      <c r="O23" s="1">
        <v>303.39999999999998</v>
      </c>
      <c r="P23" s="1">
        <v>299.39999999999998</v>
      </c>
      <c r="Q23" s="1">
        <v>287.8</v>
      </c>
      <c r="R23" s="1">
        <v>286.89999999999998</v>
      </c>
      <c r="S23" s="1">
        <v>301.2</v>
      </c>
      <c r="T23" s="1">
        <v>293.10000000000002</v>
      </c>
      <c r="U23" s="1">
        <v>312.5</v>
      </c>
      <c r="V23" s="1">
        <v>301.10000000000002</v>
      </c>
      <c r="W23" s="33">
        <v>298.60000000000002</v>
      </c>
    </row>
    <row r="24" spans="1:23" x14ac:dyDescent="0.25">
      <c r="A24" s="35" t="s">
        <v>50</v>
      </c>
      <c r="B24" s="1">
        <v>48.4</v>
      </c>
      <c r="C24" s="1">
        <v>61.2</v>
      </c>
      <c r="D24" s="1">
        <v>62.6</v>
      </c>
      <c r="E24" s="1">
        <v>65.599999999999994</v>
      </c>
      <c r="F24" s="1">
        <v>76.5</v>
      </c>
      <c r="G24" s="1">
        <v>79.900000000000006</v>
      </c>
      <c r="H24" s="1">
        <v>83.1</v>
      </c>
      <c r="I24" s="1">
        <v>88.9</v>
      </c>
      <c r="J24" s="1">
        <v>91.4</v>
      </c>
      <c r="K24" s="1">
        <v>91.7</v>
      </c>
      <c r="L24" s="1">
        <v>99.2</v>
      </c>
      <c r="M24" s="1">
        <v>102.9</v>
      </c>
      <c r="N24" s="1">
        <v>106.6</v>
      </c>
      <c r="O24" s="1">
        <v>87.3</v>
      </c>
      <c r="P24" s="1">
        <v>112.1</v>
      </c>
      <c r="Q24" s="1">
        <v>98.5</v>
      </c>
      <c r="R24" s="1">
        <v>112.8</v>
      </c>
      <c r="S24" s="1">
        <v>120.8</v>
      </c>
      <c r="T24" s="1">
        <v>120.2</v>
      </c>
      <c r="U24" s="1">
        <v>136.9</v>
      </c>
      <c r="V24" s="1">
        <v>87.8</v>
      </c>
      <c r="W24" s="33">
        <v>103.9</v>
      </c>
    </row>
    <row r="25" spans="1:23" x14ac:dyDescent="0.25">
      <c r="A25" s="35" t="s">
        <v>51</v>
      </c>
      <c r="B25" s="1">
        <v>152.4</v>
      </c>
      <c r="C25" s="1">
        <v>175.9</v>
      </c>
      <c r="D25" s="1">
        <v>163.9</v>
      </c>
      <c r="E25" s="1">
        <v>168</v>
      </c>
      <c r="F25" s="1">
        <v>160.69999999999999</v>
      </c>
      <c r="G25" s="1">
        <v>152.69999999999999</v>
      </c>
      <c r="H25" s="1">
        <v>150.69999999999999</v>
      </c>
      <c r="I25" s="1">
        <v>184.2</v>
      </c>
      <c r="J25" s="1">
        <v>154.30000000000001</v>
      </c>
      <c r="K25" s="1">
        <v>144.6</v>
      </c>
      <c r="L25" s="1">
        <v>160.30000000000001</v>
      </c>
      <c r="M25" s="1">
        <v>162.80000000000001</v>
      </c>
      <c r="N25" s="1">
        <v>158.69999999999999</v>
      </c>
      <c r="O25" s="1">
        <v>165.6</v>
      </c>
      <c r="P25" s="1">
        <v>165.2</v>
      </c>
      <c r="Q25" s="1">
        <v>167.3</v>
      </c>
      <c r="R25" s="1">
        <v>162.5</v>
      </c>
      <c r="S25" s="1">
        <v>173.9</v>
      </c>
      <c r="T25" s="1">
        <v>170.8</v>
      </c>
      <c r="U25" s="1">
        <v>181.6</v>
      </c>
      <c r="V25" s="1">
        <v>177.9</v>
      </c>
      <c r="W25" s="33">
        <v>181.5</v>
      </c>
    </row>
    <row r="26" spans="1:23" x14ac:dyDescent="0.25">
      <c r="A26" s="35" t="s">
        <v>52</v>
      </c>
      <c r="B26" s="1">
        <v>117.6</v>
      </c>
      <c r="C26" s="1">
        <v>124.3</v>
      </c>
      <c r="D26" s="1">
        <v>111.9</v>
      </c>
      <c r="E26" s="1">
        <v>107</v>
      </c>
      <c r="F26" s="1">
        <v>106.5</v>
      </c>
      <c r="G26" s="1">
        <v>110.7</v>
      </c>
      <c r="H26" s="1">
        <v>121.9</v>
      </c>
      <c r="I26" s="1">
        <v>132.9</v>
      </c>
      <c r="J26" s="1">
        <v>126</v>
      </c>
      <c r="K26" s="1">
        <v>126</v>
      </c>
      <c r="L26" s="1">
        <v>121.5</v>
      </c>
      <c r="M26" s="1">
        <v>131</v>
      </c>
      <c r="N26" s="1">
        <v>125.4</v>
      </c>
      <c r="O26" s="1">
        <v>129.69999999999999</v>
      </c>
      <c r="P26" s="1">
        <v>178.6</v>
      </c>
      <c r="Q26" s="1">
        <v>176.8</v>
      </c>
      <c r="R26" s="1">
        <v>180.4</v>
      </c>
      <c r="S26" s="1">
        <v>189.9</v>
      </c>
      <c r="T26" s="1">
        <v>208.1</v>
      </c>
      <c r="U26" s="1">
        <v>207.3</v>
      </c>
      <c r="V26" s="1">
        <v>195.6</v>
      </c>
      <c r="W26" s="33">
        <v>222.5</v>
      </c>
    </row>
    <row r="27" spans="1:23" x14ac:dyDescent="0.25">
      <c r="A27" s="35" t="s">
        <v>53</v>
      </c>
      <c r="B27" s="1">
        <v>30.8</v>
      </c>
      <c r="C27" s="1">
        <v>34.1</v>
      </c>
      <c r="D27" s="1">
        <v>40.6</v>
      </c>
      <c r="E27" s="1">
        <v>45.7</v>
      </c>
      <c r="F27" s="1">
        <v>62.7</v>
      </c>
      <c r="G27" s="1">
        <v>71.2</v>
      </c>
      <c r="H27" s="1">
        <v>66.5</v>
      </c>
      <c r="I27" s="1">
        <v>79</v>
      </c>
      <c r="J27" s="1">
        <v>89.3</v>
      </c>
      <c r="K27" s="1">
        <v>86.8</v>
      </c>
      <c r="L27" s="1">
        <v>84.1</v>
      </c>
      <c r="M27" s="1">
        <v>94.7</v>
      </c>
      <c r="N27" s="1">
        <v>79</v>
      </c>
      <c r="O27" s="1">
        <v>81.900000000000006</v>
      </c>
      <c r="P27" s="1">
        <v>80</v>
      </c>
      <c r="Q27" s="1">
        <v>81.599999999999994</v>
      </c>
      <c r="R27" s="1">
        <v>90.1</v>
      </c>
      <c r="S27" s="1">
        <v>88.3</v>
      </c>
      <c r="T27" s="1">
        <v>94.7</v>
      </c>
      <c r="U27" s="1">
        <v>97.6</v>
      </c>
      <c r="V27" s="1">
        <v>97.5</v>
      </c>
      <c r="W27" s="33">
        <v>121.8</v>
      </c>
    </row>
    <row r="28" spans="1:23" x14ac:dyDescent="0.25">
      <c r="A28" s="35" t="s">
        <v>54</v>
      </c>
      <c r="B28" s="1">
        <v>441.6</v>
      </c>
      <c r="C28" s="1">
        <v>464</v>
      </c>
      <c r="D28" s="1">
        <v>487.5</v>
      </c>
      <c r="E28" s="1">
        <v>509.2</v>
      </c>
      <c r="F28" s="1">
        <v>540.20000000000005</v>
      </c>
      <c r="G28" s="1">
        <v>547.5</v>
      </c>
      <c r="H28" s="1">
        <v>566.70000000000005</v>
      </c>
      <c r="I28" s="1">
        <v>603.4</v>
      </c>
      <c r="J28" s="1">
        <v>637.9</v>
      </c>
      <c r="K28" s="1">
        <v>632.5</v>
      </c>
      <c r="L28" s="1">
        <v>656.2</v>
      </c>
      <c r="M28" s="1">
        <v>707.8</v>
      </c>
      <c r="N28" s="1">
        <v>732.4</v>
      </c>
      <c r="O28" s="1">
        <v>775.6</v>
      </c>
      <c r="P28" s="1">
        <v>799.3</v>
      </c>
      <c r="Q28" s="1">
        <v>844.9</v>
      </c>
      <c r="R28" s="1">
        <v>890.1</v>
      </c>
      <c r="S28" s="1">
        <v>909</v>
      </c>
      <c r="T28" s="1">
        <v>927.6</v>
      </c>
      <c r="U28" s="1">
        <v>951.9</v>
      </c>
      <c r="V28" s="1">
        <v>956.3</v>
      </c>
      <c r="W28" s="33">
        <v>966.5</v>
      </c>
    </row>
    <row r="29" spans="1:23" ht="30" x14ac:dyDescent="0.25">
      <c r="A29" s="35" t="s">
        <v>67</v>
      </c>
      <c r="B29" s="1">
        <v>95.9</v>
      </c>
      <c r="C29" s="1">
        <v>123.5</v>
      </c>
      <c r="D29" s="1">
        <v>130.30000000000001</v>
      </c>
      <c r="E29" s="1">
        <v>143.4</v>
      </c>
      <c r="F29" s="1">
        <v>161</v>
      </c>
      <c r="G29" s="1">
        <v>188.4</v>
      </c>
      <c r="H29" s="1">
        <v>158.9</v>
      </c>
      <c r="I29" s="1">
        <v>175.8</v>
      </c>
      <c r="J29" s="1">
        <v>186.5</v>
      </c>
      <c r="K29" s="1">
        <v>185.1</v>
      </c>
      <c r="L29" s="1">
        <v>200.1</v>
      </c>
      <c r="M29" s="1">
        <v>234.6</v>
      </c>
      <c r="N29" s="1">
        <v>233.7</v>
      </c>
      <c r="O29" s="1">
        <v>312.39999999999998</v>
      </c>
      <c r="P29" s="1">
        <v>300</v>
      </c>
      <c r="Q29" s="1">
        <v>340.3</v>
      </c>
      <c r="R29" s="1">
        <v>358.1</v>
      </c>
      <c r="S29" s="1">
        <v>343.9</v>
      </c>
      <c r="T29" s="1">
        <v>365.7</v>
      </c>
      <c r="U29" s="1">
        <v>405.4</v>
      </c>
      <c r="V29" s="1">
        <v>398.4</v>
      </c>
      <c r="W29" s="33">
        <v>421.8</v>
      </c>
    </row>
    <row r="30" spans="1:23" x14ac:dyDescent="0.25">
      <c r="A30" s="35" t="s">
        <v>56</v>
      </c>
      <c r="B30" s="1">
        <v>72.900000000000006</v>
      </c>
      <c r="C30" s="1">
        <v>69.099999999999994</v>
      </c>
      <c r="D30" s="1">
        <v>73.2</v>
      </c>
      <c r="E30" s="1">
        <v>70.5</v>
      </c>
      <c r="F30" s="1">
        <v>87.6</v>
      </c>
      <c r="G30" s="1">
        <v>107.6</v>
      </c>
      <c r="H30" s="1">
        <v>118</v>
      </c>
      <c r="I30" s="1">
        <v>136.1</v>
      </c>
      <c r="J30" s="1">
        <v>155</v>
      </c>
      <c r="K30" s="1">
        <v>178.8</v>
      </c>
      <c r="L30" s="1">
        <v>170.1</v>
      </c>
      <c r="M30" s="1">
        <v>188.6</v>
      </c>
      <c r="N30" s="1">
        <v>196.8</v>
      </c>
      <c r="O30" s="1">
        <v>200.3</v>
      </c>
      <c r="P30" s="1">
        <v>211.7</v>
      </c>
      <c r="Q30" s="1">
        <v>207.5</v>
      </c>
      <c r="R30" s="1">
        <v>205.3</v>
      </c>
      <c r="S30" s="1">
        <v>206.9</v>
      </c>
      <c r="T30" s="1">
        <v>229.4</v>
      </c>
      <c r="U30" s="1">
        <v>245.5</v>
      </c>
      <c r="V30" s="1">
        <v>258</v>
      </c>
      <c r="W30" s="33">
        <v>273.10000000000002</v>
      </c>
    </row>
    <row r="31" spans="1:23" ht="30" x14ac:dyDescent="0.25">
      <c r="A31" s="35" t="s">
        <v>66</v>
      </c>
      <c r="B31" s="1">
        <v>275.5</v>
      </c>
      <c r="C31" s="1">
        <v>293.3</v>
      </c>
      <c r="D31" s="1">
        <v>314.60000000000002</v>
      </c>
      <c r="E31" s="1">
        <v>332</v>
      </c>
      <c r="F31" s="1">
        <v>339</v>
      </c>
      <c r="G31" s="1">
        <v>352.3</v>
      </c>
      <c r="H31" s="1">
        <v>337.5</v>
      </c>
      <c r="I31" s="1">
        <v>384.6</v>
      </c>
      <c r="J31" s="1">
        <v>399.6</v>
      </c>
      <c r="K31" s="1">
        <v>405.7</v>
      </c>
      <c r="L31" s="1">
        <v>412.8</v>
      </c>
      <c r="M31" s="1">
        <v>484.3</v>
      </c>
      <c r="N31" s="1">
        <v>421.3</v>
      </c>
      <c r="O31" s="1">
        <v>432.5</v>
      </c>
      <c r="P31" s="1">
        <v>444.3</v>
      </c>
      <c r="Q31" s="1">
        <v>391.6</v>
      </c>
      <c r="R31" s="1">
        <v>379.3</v>
      </c>
      <c r="S31" s="1">
        <v>436.1</v>
      </c>
      <c r="T31" s="1">
        <v>447.4</v>
      </c>
      <c r="U31" s="1">
        <v>402.1</v>
      </c>
      <c r="V31" s="1">
        <v>407.6</v>
      </c>
      <c r="W31" s="33">
        <v>435.1</v>
      </c>
    </row>
    <row r="32" spans="1:23" x14ac:dyDescent="0.25">
      <c r="A32" s="35" t="s">
        <v>58</v>
      </c>
      <c r="B32" s="1">
        <v>298.10000000000002</v>
      </c>
      <c r="C32" s="1">
        <v>320.10000000000002</v>
      </c>
      <c r="D32" s="1">
        <v>339.1</v>
      </c>
      <c r="E32" s="1">
        <v>353.1</v>
      </c>
      <c r="F32" s="1">
        <v>371</v>
      </c>
      <c r="G32" s="1">
        <v>388.7</v>
      </c>
      <c r="H32" s="1">
        <v>392.3</v>
      </c>
      <c r="I32" s="1">
        <v>409.1</v>
      </c>
      <c r="J32" s="1">
        <v>428.4</v>
      </c>
      <c r="K32" s="1">
        <v>450.8</v>
      </c>
      <c r="L32" s="1">
        <v>422.4</v>
      </c>
      <c r="M32" s="1">
        <v>433.9</v>
      </c>
      <c r="N32" s="1">
        <v>515</v>
      </c>
      <c r="O32" s="1">
        <v>493.3</v>
      </c>
      <c r="P32" s="1">
        <v>486.7</v>
      </c>
      <c r="Q32" s="1">
        <v>446.2</v>
      </c>
      <c r="R32" s="1">
        <v>475.3</v>
      </c>
      <c r="S32" s="1">
        <v>461.7</v>
      </c>
      <c r="T32" s="1">
        <v>452.7</v>
      </c>
      <c r="U32" s="1">
        <v>462.3</v>
      </c>
      <c r="V32" s="1">
        <v>470</v>
      </c>
      <c r="W32" s="33">
        <v>495.8</v>
      </c>
    </row>
    <row r="33" spans="1:23" x14ac:dyDescent="0.25">
      <c r="A33" s="35" t="s">
        <v>59</v>
      </c>
      <c r="B33" s="1">
        <v>497.1</v>
      </c>
      <c r="C33" s="1">
        <v>523.70000000000005</v>
      </c>
      <c r="D33" s="1">
        <v>525.6</v>
      </c>
      <c r="E33" s="1">
        <v>551</v>
      </c>
      <c r="F33" s="1">
        <v>593</v>
      </c>
      <c r="G33" s="1">
        <v>638.4</v>
      </c>
      <c r="H33" s="1">
        <v>661.7</v>
      </c>
      <c r="I33" s="1">
        <v>702.5</v>
      </c>
      <c r="J33" s="1">
        <v>766.8</v>
      </c>
      <c r="K33" s="1">
        <v>785.6</v>
      </c>
      <c r="L33" s="1">
        <v>765.5</v>
      </c>
      <c r="M33" s="1">
        <v>802.7</v>
      </c>
      <c r="N33" s="1">
        <v>843.7</v>
      </c>
      <c r="O33" s="1">
        <v>879.3</v>
      </c>
      <c r="P33" s="1">
        <v>890.1</v>
      </c>
      <c r="Q33" s="1">
        <v>956.8</v>
      </c>
      <c r="R33" s="1">
        <v>978.5</v>
      </c>
      <c r="S33" s="1">
        <v>970.6</v>
      </c>
      <c r="T33" s="1">
        <v>1000</v>
      </c>
      <c r="U33" s="1">
        <v>1014</v>
      </c>
      <c r="V33" s="1">
        <v>1027.7</v>
      </c>
      <c r="W33" s="33">
        <v>1092.5</v>
      </c>
    </row>
    <row r="34" spans="1:23" ht="30" x14ac:dyDescent="0.25">
      <c r="A34" s="35" t="s">
        <v>63</v>
      </c>
      <c r="B34" s="1">
        <v>117</v>
      </c>
      <c r="C34" s="1">
        <v>132.6</v>
      </c>
      <c r="D34" s="1">
        <v>133.4</v>
      </c>
      <c r="E34" s="1">
        <v>140</v>
      </c>
      <c r="F34" s="1">
        <v>151.6</v>
      </c>
      <c r="G34" s="1">
        <v>155.4</v>
      </c>
      <c r="H34" s="1">
        <v>158.19999999999999</v>
      </c>
      <c r="I34" s="1">
        <v>166.9</v>
      </c>
      <c r="J34" s="1">
        <v>173.5</v>
      </c>
      <c r="K34" s="1">
        <v>181.6</v>
      </c>
      <c r="L34" s="1">
        <v>188.4</v>
      </c>
      <c r="M34" s="1">
        <v>190.6</v>
      </c>
      <c r="N34" s="1">
        <v>192.2</v>
      </c>
      <c r="O34" s="1">
        <v>187.2</v>
      </c>
      <c r="P34" s="1">
        <v>182.5</v>
      </c>
      <c r="Q34" s="1">
        <v>192.6</v>
      </c>
      <c r="R34" s="1">
        <v>193.9</v>
      </c>
      <c r="S34" s="1">
        <v>199.6</v>
      </c>
      <c r="T34" s="1">
        <v>200.3</v>
      </c>
      <c r="U34" s="1">
        <v>185.6</v>
      </c>
      <c r="V34" s="1">
        <v>178.7</v>
      </c>
      <c r="W34" s="33">
        <v>192.6</v>
      </c>
    </row>
    <row r="35" spans="1:23" x14ac:dyDescent="0.25">
      <c r="A35" s="43" t="s">
        <v>61</v>
      </c>
      <c r="B35" s="24">
        <v>4.2</v>
      </c>
      <c r="C35" s="24">
        <v>4.5999999999999996</v>
      </c>
      <c r="D35" s="24">
        <v>5.4</v>
      </c>
      <c r="E35" s="24">
        <v>7.4</v>
      </c>
      <c r="F35" s="24">
        <v>10.5</v>
      </c>
      <c r="G35" s="24">
        <v>12.5</v>
      </c>
      <c r="H35" s="24">
        <v>12.7</v>
      </c>
      <c r="I35" s="24">
        <v>13.4</v>
      </c>
      <c r="J35" s="24">
        <v>14.9</v>
      </c>
      <c r="K35" s="24">
        <v>16.3</v>
      </c>
      <c r="L35" s="24">
        <v>13.2</v>
      </c>
      <c r="M35" s="24">
        <v>18.399999999999999</v>
      </c>
      <c r="N35" s="24">
        <v>21.7</v>
      </c>
      <c r="O35" s="24">
        <v>25.7</v>
      </c>
      <c r="P35" s="24">
        <v>29.3</v>
      </c>
      <c r="Q35" s="24">
        <v>30</v>
      </c>
      <c r="R35" s="24">
        <v>24.9</v>
      </c>
      <c r="S35" s="24">
        <v>26.7</v>
      </c>
      <c r="T35" s="24">
        <v>26</v>
      </c>
      <c r="U35" s="24">
        <v>28.4</v>
      </c>
      <c r="V35" s="24">
        <v>31</v>
      </c>
      <c r="W35" s="34">
        <v>29.4</v>
      </c>
    </row>
    <row r="38" spans="1:23" ht="18.75" x14ac:dyDescent="0.3">
      <c r="A38" s="8" t="s">
        <v>136</v>
      </c>
    </row>
    <row r="39" spans="1:23" x14ac:dyDescent="0.25">
      <c r="A39" s="7" t="s">
        <v>29</v>
      </c>
    </row>
    <row r="41" spans="1:23" x14ac:dyDescent="0.25">
      <c r="A41" s="14" t="s">
        <v>62</v>
      </c>
      <c r="B41" s="94" t="s">
        <v>0</v>
      </c>
      <c r="C41" s="94" t="s">
        <v>84</v>
      </c>
      <c r="D41" s="94" t="s">
        <v>83</v>
      </c>
      <c r="E41" s="94" t="s">
        <v>82</v>
      </c>
      <c r="F41" s="94" t="s">
        <v>81</v>
      </c>
      <c r="G41" s="94" t="s">
        <v>80</v>
      </c>
      <c r="H41" s="94" t="s">
        <v>79</v>
      </c>
      <c r="I41" s="94" t="s">
        <v>78</v>
      </c>
      <c r="J41" s="94" t="s">
        <v>77</v>
      </c>
      <c r="K41" s="94" t="s">
        <v>76</v>
      </c>
      <c r="L41" s="94" t="s">
        <v>75</v>
      </c>
      <c r="M41" s="94" t="s">
        <v>74</v>
      </c>
      <c r="N41" s="94" t="s">
        <v>73</v>
      </c>
      <c r="O41" s="94" t="s">
        <v>72</v>
      </c>
      <c r="P41" s="94" t="s">
        <v>71</v>
      </c>
      <c r="Q41" s="94" t="s">
        <v>70</v>
      </c>
      <c r="R41" s="94" t="s">
        <v>69</v>
      </c>
      <c r="S41" s="94" t="s">
        <v>68</v>
      </c>
      <c r="T41" s="94" t="s">
        <v>27</v>
      </c>
      <c r="U41" s="95" t="s">
        <v>26</v>
      </c>
      <c r="V41" s="94" t="s">
        <v>115</v>
      </c>
    </row>
    <row r="42" spans="1:23" x14ac:dyDescent="0.25">
      <c r="A42" s="48" t="s">
        <v>30</v>
      </c>
      <c r="B42" s="47">
        <f>(B5/B$5)*100</f>
        <v>100</v>
      </c>
      <c r="C42" s="19">
        <f>(C5/C$5)*100</f>
        <v>100</v>
      </c>
      <c r="D42" s="19">
        <f t="shared" ref="D42:T42" si="0">(D5/D$5)*100</f>
        <v>100</v>
      </c>
      <c r="E42" s="19">
        <f t="shared" si="0"/>
        <v>100</v>
      </c>
      <c r="F42" s="19">
        <f t="shared" si="0"/>
        <v>100</v>
      </c>
      <c r="G42" s="19">
        <f t="shared" si="0"/>
        <v>100</v>
      </c>
      <c r="H42" s="19">
        <f t="shared" si="0"/>
        <v>100</v>
      </c>
      <c r="I42" s="19">
        <f t="shared" si="0"/>
        <v>100</v>
      </c>
      <c r="J42" s="19">
        <f t="shared" si="0"/>
        <v>100</v>
      </c>
      <c r="K42" s="19">
        <f t="shared" si="0"/>
        <v>100</v>
      </c>
      <c r="L42" s="19">
        <f t="shared" si="0"/>
        <v>100</v>
      </c>
      <c r="M42" s="19">
        <f t="shared" si="0"/>
        <v>100</v>
      </c>
      <c r="N42" s="19">
        <f t="shared" si="0"/>
        <v>100</v>
      </c>
      <c r="O42" s="19">
        <f t="shared" si="0"/>
        <v>100</v>
      </c>
      <c r="P42" s="19">
        <f t="shared" si="0"/>
        <v>100</v>
      </c>
      <c r="Q42" s="19">
        <f t="shared" si="0"/>
        <v>100</v>
      </c>
      <c r="R42" s="19">
        <f t="shared" si="0"/>
        <v>100</v>
      </c>
      <c r="S42" s="19">
        <f t="shared" si="0"/>
        <v>100</v>
      </c>
      <c r="T42" s="19">
        <f t="shared" si="0"/>
        <v>100</v>
      </c>
      <c r="U42" s="19">
        <f>(U5/U$5)*100</f>
        <v>100</v>
      </c>
      <c r="V42" s="19">
        <f>(W5/W$5)*100</f>
        <v>100</v>
      </c>
    </row>
    <row r="43" spans="1:23" x14ac:dyDescent="0.25">
      <c r="A43" s="48" t="s">
        <v>32</v>
      </c>
      <c r="B43" s="47">
        <f>(B6/B$5)*100</f>
        <v>2.5555080646975452</v>
      </c>
      <c r="C43" s="19">
        <f t="shared" ref="C43:U43" si="1">(C6/C$5)*100</f>
        <v>2.542355089958642</v>
      </c>
      <c r="D43" s="19">
        <f t="shared" si="1"/>
        <v>2.5300730863993044</v>
      </c>
      <c r="E43" s="19">
        <f t="shared" si="1"/>
        <v>2.1441789363585162</v>
      </c>
      <c r="F43" s="19">
        <f t="shared" si="1"/>
        <v>2.394164591462578</v>
      </c>
      <c r="G43" s="19">
        <f t="shared" si="1"/>
        <v>2.0068998775828173</v>
      </c>
      <c r="H43" s="19">
        <f t="shared" si="1"/>
        <v>1.498113885396084</v>
      </c>
      <c r="I43" s="19">
        <f t="shared" si="1"/>
        <v>1.960233840869307</v>
      </c>
      <c r="J43" s="19">
        <f t="shared" si="1"/>
        <v>1.429389992721416</v>
      </c>
      <c r="K43" s="19">
        <f t="shared" si="1"/>
        <v>1.8583360377132903</v>
      </c>
      <c r="L43" s="19">
        <f t="shared" si="1"/>
        <v>1.808562591567638</v>
      </c>
      <c r="M43" s="19">
        <f t="shared" si="1"/>
        <v>1.2845341483341908</v>
      </c>
      <c r="N43" s="19">
        <f t="shared" si="1"/>
        <v>1.4169672354741913</v>
      </c>
      <c r="O43" s="19">
        <f t="shared" si="1"/>
        <v>1.3670106826000359</v>
      </c>
      <c r="P43" s="19">
        <f t="shared" si="1"/>
        <v>1.5482468381391661</v>
      </c>
      <c r="Q43" s="19">
        <f t="shared" si="1"/>
        <v>1.1534907893977018</v>
      </c>
      <c r="R43" s="19">
        <f t="shared" si="1"/>
        <v>1.2094837087065871</v>
      </c>
      <c r="S43" s="19">
        <f t="shared" si="1"/>
        <v>1.2550106265637189</v>
      </c>
      <c r="T43" s="19">
        <f t="shared" si="1"/>
        <v>1.2179636684029127</v>
      </c>
      <c r="U43" s="19">
        <f t="shared" si="1"/>
        <v>1.4110312360837203</v>
      </c>
      <c r="V43" s="19">
        <f>(W6/W$5)*100</f>
        <v>1.4715670494838624</v>
      </c>
    </row>
    <row r="44" spans="1:23" x14ac:dyDescent="0.25">
      <c r="A44" s="48" t="s">
        <v>33</v>
      </c>
      <c r="B44" s="47">
        <f t="shared" ref="B44:U44" si="2">(B7/B$5)*100</f>
        <v>5.3247249904393401</v>
      </c>
      <c r="C44" s="19">
        <f t="shared" si="2"/>
        <v>4.6165473516259734</v>
      </c>
      <c r="D44" s="19">
        <f t="shared" si="2"/>
        <v>4.7102424480838119</v>
      </c>
      <c r="E44" s="19">
        <f t="shared" si="2"/>
        <v>4.4271461903612517</v>
      </c>
      <c r="F44" s="19">
        <f t="shared" si="2"/>
        <v>4.0981195709719804</v>
      </c>
      <c r="G44" s="19">
        <f t="shared" si="2"/>
        <v>3.6854991282412728</v>
      </c>
      <c r="H44" s="19">
        <f t="shared" si="2"/>
        <v>3.6860068259385663</v>
      </c>
      <c r="I44" s="19">
        <f t="shared" si="2"/>
        <v>4.6636060375862867</v>
      </c>
      <c r="J44" s="19">
        <f t="shared" si="2"/>
        <v>4.2866213432858933</v>
      </c>
      <c r="K44" s="19">
        <f t="shared" si="2"/>
        <v>4.078774318069244</v>
      </c>
      <c r="L44" s="19">
        <f t="shared" si="2"/>
        <v>4.4001302295295464</v>
      </c>
      <c r="M44" s="19">
        <f t="shared" si="2"/>
        <v>4.3528913365812327</v>
      </c>
      <c r="N44" s="19">
        <f t="shared" si="2"/>
        <v>4.3100051526081282</v>
      </c>
      <c r="O44" s="19">
        <f t="shared" si="2"/>
        <v>4.7045687730098376</v>
      </c>
      <c r="P44" s="19">
        <f t="shared" si="2"/>
        <v>4.8680170982857645</v>
      </c>
      <c r="Q44" s="19">
        <f t="shared" si="2"/>
        <v>4.7742103135647049</v>
      </c>
      <c r="R44" s="19">
        <f t="shared" si="2"/>
        <v>5.0159663153135341</v>
      </c>
      <c r="S44" s="19">
        <f t="shared" si="2"/>
        <v>5.2406445885233115</v>
      </c>
      <c r="T44" s="19">
        <f t="shared" si="2"/>
        <v>5.6363212314390108</v>
      </c>
      <c r="U44" s="19">
        <f t="shared" si="2"/>
        <v>4.9965010496850946</v>
      </c>
      <c r="V44" s="19">
        <f>(W7/W$5)*100</f>
        <v>5.4409255382232296</v>
      </c>
    </row>
    <row r="45" spans="1:23" x14ac:dyDescent="0.25">
      <c r="A45" s="48" t="s">
        <v>34</v>
      </c>
      <c r="B45" s="47">
        <f t="shared" ref="B45:U45" si="3">(B8/B$5)*100</f>
        <v>0.3846759498796482</v>
      </c>
      <c r="C45" s="19">
        <f t="shared" si="3"/>
        <v>0.73268532320030222</v>
      </c>
      <c r="D45" s="19">
        <f t="shared" si="3"/>
        <v>0.78262489906623323</v>
      </c>
      <c r="E45" s="19">
        <f t="shared" si="3"/>
        <v>1.0177809960576072</v>
      </c>
      <c r="F45" s="19">
        <f t="shared" si="3"/>
        <v>0.85687954665777766</v>
      </c>
      <c r="G45" s="19">
        <f t="shared" si="3"/>
        <v>0.76974440776050757</v>
      </c>
      <c r="H45" s="19">
        <f t="shared" si="3"/>
        <v>1.1442428597089995</v>
      </c>
      <c r="I45" s="19">
        <f t="shared" si="3"/>
        <v>1.0321366053439907</v>
      </c>
      <c r="J45" s="19">
        <f t="shared" si="3"/>
        <v>3.0662970591423657</v>
      </c>
      <c r="K45" s="19">
        <f t="shared" si="3"/>
        <v>1.660204621927682</v>
      </c>
      <c r="L45" s="19">
        <f t="shared" si="3"/>
        <v>1.5757773075044765</v>
      </c>
      <c r="M45" s="19">
        <f t="shared" si="3"/>
        <v>0.64302357248766906</v>
      </c>
      <c r="N45" s="19">
        <f t="shared" si="3"/>
        <v>0.39856939350771375</v>
      </c>
      <c r="O45" s="19">
        <f t="shared" si="3"/>
        <v>0.49188243104592916</v>
      </c>
      <c r="P45" s="19">
        <f t="shared" si="3"/>
        <v>0.63163770436417588</v>
      </c>
      <c r="Q45" s="19">
        <f t="shared" si="3"/>
        <v>0.79401743951030779</v>
      </c>
      <c r="R45" s="19">
        <f t="shared" si="3"/>
        <v>0.53974623449289294</v>
      </c>
      <c r="S45" s="19">
        <f t="shared" si="3"/>
        <v>0.65642570821339219</v>
      </c>
      <c r="T45" s="19">
        <f t="shared" si="3"/>
        <v>0.68283707792376069</v>
      </c>
      <c r="U45" s="19">
        <f t="shared" si="3"/>
        <v>0.47712958839620839</v>
      </c>
      <c r="V45" s="19">
        <f>(W8/W$5)*100</f>
        <v>0.26139677852673876</v>
      </c>
    </row>
    <row r="46" spans="1:23" x14ac:dyDescent="0.25">
      <c r="A46" s="48" t="s">
        <v>35</v>
      </c>
      <c r="B46" s="47">
        <f t="shared" ref="B46:U46" si="4">(B9/B$5)*100</f>
        <v>1.9233797493982407</v>
      </c>
      <c r="C46" s="19">
        <f t="shared" si="4"/>
        <v>2.3030252136124116</v>
      </c>
      <c r="D46" s="19">
        <f t="shared" si="4"/>
        <v>2.3002546636576326</v>
      </c>
      <c r="E46" s="19">
        <f t="shared" si="4"/>
        <v>1.9611392710596185</v>
      </c>
      <c r="F46" s="19">
        <f t="shared" si="4"/>
        <v>1.8039569403321636</v>
      </c>
      <c r="G46" s="19">
        <f t="shared" si="4"/>
        <v>1.7880327929665767</v>
      </c>
      <c r="H46" s="19">
        <f t="shared" si="4"/>
        <v>1.816058918627627</v>
      </c>
      <c r="I46" s="19">
        <f t="shared" si="4"/>
        <v>1.6101331043366252</v>
      </c>
      <c r="J46" s="19">
        <f t="shared" si="4"/>
        <v>1.9652176606321528</v>
      </c>
      <c r="K46" s="19">
        <f t="shared" si="4"/>
        <v>1.6619126513741096</v>
      </c>
      <c r="L46" s="19">
        <f t="shared" si="4"/>
        <v>1.691356014976396</v>
      </c>
      <c r="M46" s="19">
        <f t="shared" si="4"/>
        <v>1.9880775864677582</v>
      </c>
      <c r="N46" s="19">
        <f t="shared" si="4"/>
        <v>2.0868062922438089</v>
      </c>
      <c r="O46" s="19">
        <f t="shared" si="4"/>
        <v>1.2915685919488198</v>
      </c>
      <c r="P46" s="19">
        <f t="shared" si="4"/>
        <v>1.16485744083905</v>
      </c>
      <c r="Q46" s="19">
        <f t="shared" si="4"/>
        <v>1.485534445920194</v>
      </c>
      <c r="R46" s="19">
        <f t="shared" si="4"/>
        <v>1.5810891005171392</v>
      </c>
      <c r="S46" s="19">
        <f t="shared" si="4"/>
        <v>1.9208522773129593</v>
      </c>
      <c r="T46" s="19">
        <f t="shared" si="4"/>
        <v>1.5846484749540024</v>
      </c>
      <c r="U46" s="19">
        <f t="shared" si="4"/>
        <v>1.7253005916406896</v>
      </c>
      <c r="V46" s="19">
        <f>(W9/W$5)*100</f>
        <v>1.7886316604746291</v>
      </c>
    </row>
    <row r="47" spans="1:23" x14ac:dyDescent="0.25">
      <c r="A47" s="48" t="s">
        <v>36</v>
      </c>
      <c r="B47" s="47">
        <f t="shared" ref="B47:U47" si="5">(B10/B$5)*100</f>
        <v>1.1472791487638629</v>
      </c>
      <c r="C47" s="19">
        <f t="shared" si="5"/>
        <v>1.0790838284382676</v>
      </c>
      <c r="D47" s="19">
        <f t="shared" si="5"/>
        <v>1.0579929191080562</v>
      </c>
      <c r="E47" s="19">
        <f t="shared" si="5"/>
        <v>0.93330115053503881</v>
      </c>
      <c r="F47" s="19">
        <f t="shared" si="5"/>
        <v>0.90786093844977356</v>
      </c>
      <c r="G47" s="19">
        <f t="shared" si="5"/>
        <v>0.9923211039804134</v>
      </c>
      <c r="H47" s="19">
        <f t="shared" si="5"/>
        <v>0.95383509969462899</v>
      </c>
      <c r="I47" s="19">
        <f t="shared" si="5"/>
        <v>0.83396637711794441</v>
      </c>
      <c r="J47" s="19">
        <f t="shared" si="5"/>
        <v>0.72785839282672327</v>
      </c>
      <c r="K47" s="19">
        <f t="shared" si="5"/>
        <v>0.76690522144601769</v>
      </c>
      <c r="L47" s="19">
        <f t="shared" si="5"/>
        <v>0.60556731238808403</v>
      </c>
      <c r="M47" s="19">
        <f t="shared" si="5"/>
        <v>0.63697158592307934</v>
      </c>
      <c r="N47" s="19">
        <f t="shared" si="5"/>
        <v>0.53041554269087376</v>
      </c>
      <c r="O47" s="19">
        <f t="shared" si="5"/>
        <v>0.52658579274548856</v>
      </c>
      <c r="P47" s="19">
        <f t="shared" si="5"/>
        <v>0.51265478796069153</v>
      </c>
      <c r="Q47" s="19">
        <f t="shared" si="5"/>
        <v>0.49229081249639084</v>
      </c>
      <c r="R47" s="19">
        <f t="shared" si="5"/>
        <v>0.48322830417950097</v>
      </c>
      <c r="S47" s="19">
        <f t="shared" si="5"/>
        <v>0.40354039439347877</v>
      </c>
      <c r="T47" s="19">
        <f t="shared" si="5"/>
        <v>0.40944310554821328</v>
      </c>
      <c r="U47" s="19">
        <f t="shared" si="5"/>
        <v>0.40078885425281502</v>
      </c>
      <c r="V47" s="19">
        <f>(W10/W$5)*100</f>
        <v>0.35336971911948012</v>
      </c>
    </row>
    <row r="48" spans="1:23" x14ac:dyDescent="0.25">
      <c r="A48" s="48" t="s">
        <v>37</v>
      </c>
      <c r="B48" s="47">
        <f t="shared" ref="B48:U48" si="6">(B11/B$5)*100</f>
        <v>2.377792274987065</v>
      </c>
      <c r="C48" s="19">
        <f t="shared" si="6"/>
        <v>2.2925282892112611</v>
      </c>
      <c r="D48" s="19">
        <f t="shared" si="6"/>
        <v>2.3271703347895403</v>
      </c>
      <c r="E48" s="19">
        <f t="shared" si="6"/>
        <v>2.3915841982460373</v>
      </c>
      <c r="F48" s="19">
        <f t="shared" si="6"/>
        <v>2.3333790858644288</v>
      </c>
      <c r="G48" s="19">
        <f t="shared" si="6"/>
        <v>1.7991616277775717</v>
      </c>
      <c r="H48" s="19">
        <f t="shared" si="6"/>
        <v>2.2004670379019218</v>
      </c>
      <c r="I48" s="19">
        <f t="shared" si="6"/>
        <v>2.163358324801004</v>
      </c>
      <c r="J48" s="19">
        <f t="shared" si="6"/>
        <v>1.3875768510058384</v>
      </c>
      <c r="K48" s="19">
        <f t="shared" si="6"/>
        <v>1.3527593215707041</v>
      </c>
      <c r="L48" s="19">
        <f t="shared" si="6"/>
        <v>1.707634706169624</v>
      </c>
      <c r="M48" s="19">
        <f t="shared" si="6"/>
        <v>1.7006082246497416</v>
      </c>
      <c r="N48" s="19">
        <f t="shared" si="6"/>
        <v>1.4366683842027095</v>
      </c>
      <c r="O48" s="19">
        <f t="shared" si="6"/>
        <v>1.2629005975013579</v>
      </c>
      <c r="P48" s="19">
        <f t="shared" si="6"/>
        <v>1.0855354965700605</v>
      </c>
      <c r="Q48" s="19">
        <f t="shared" si="6"/>
        <v>1.2863082520066986</v>
      </c>
      <c r="R48" s="19">
        <f t="shared" si="6"/>
        <v>1.3889281374516065</v>
      </c>
      <c r="S48" s="19">
        <f t="shared" si="6"/>
        <v>1.3922143606575019</v>
      </c>
      <c r="T48" s="19">
        <f t="shared" si="6"/>
        <v>1.3514213895151468</v>
      </c>
      <c r="U48" s="19">
        <f t="shared" si="6"/>
        <v>1.3054265538520262</v>
      </c>
      <c r="V48" s="19">
        <f>(W11/W$5)*100</f>
        <v>2.4360727554366903</v>
      </c>
    </row>
    <row r="49" spans="1:22" x14ac:dyDescent="0.25">
      <c r="A49" s="48" t="s">
        <v>38</v>
      </c>
      <c r="B49" s="47">
        <f t="shared" ref="B49:U49" si="7">(B12/B$5)*100</f>
        <v>5.8556227926124222</v>
      </c>
      <c r="C49" s="19">
        <f t="shared" si="7"/>
        <v>6.0798186131463483</v>
      </c>
      <c r="D49" s="19">
        <f t="shared" si="7"/>
        <v>5.1823019110126509</v>
      </c>
      <c r="E49" s="19">
        <f t="shared" si="7"/>
        <v>4.1676723791133634</v>
      </c>
      <c r="F49" s="19">
        <f t="shared" si="7"/>
        <v>3.4392831231984946</v>
      </c>
      <c r="G49" s="19">
        <f t="shared" si="7"/>
        <v>3.540824275698335</v>
      </c>
      <c r="H49" s="19">
        <f t="shared" si="7"/>
        <v>3.9518591701095742</v>
      </c>
      <c r="I49" s="19">
        <f t="shared" si="7"/>
        <v>3.3837566469597387</v>
      </c>
      <c r="J49" s="19">
        <f t="shared" si="7"/>
        <v>2.9501494432657611</v>
      </c>
      <c r="K49" s="19">
        <f t="shared" si="7"/>
        <v>1.407416263856389</v>
      </c>
      <c r="L49" s="19">
        <f t="shared" si="7"/>
        <v>1.572521569265831</v>
      </c>
      <c r="M49" s="19">
        <f t="shared" si="7"/>
        <v>1.6355493690804006</v>
      </c>
      <c r="N49" s="19">
        <f t="shared" si="7"/>
        <v>1.8655472372927588</v>
      </c>
      <c r="O49" s="19">
        <f t="shared" si="7"/>
        <v>1.3338161627135012</v>
      </c>
      <c r="P49" s="19">
        <f t="shared" si="7"/>
        <v>1.8082465443541873</v>
      </c>
      <c r="Q49" s="19">
        <f t="shared" si="7"/>
        <v>1.033666339435237</v>
      </c>
      <c r="R49" s="19">
        <f t="shared" si="7"/>
        <v>0.92971995365529714</v>
      </c>
      <c r="S49" s="19">
        <f t="shared" si="7"/>
        <v>1.5509402491189368</v>
      </c>
      <c r="T49" s="19">
        <f t="shared" si="7"/>
        <v>1.6442509523439324</v>
      </c>
      <c r="U49" s="19">
        <f t="shared" si="7"/>
        <v>1.423754691774286</v>
      </c>
      <c r="V49" s="19">
        <f>(W12/W$5)*100</f>
        <v>0.93183110863698537</v>
      </c>
    </row>
    <row r="50" spans="1:22" x14ac:dyDescent="0.25">
      <c r="A50" s="48" t="s">
        <v>39</v>
      </c>
      <c r="B50" s="47">
        <f t="shared" ref="B50:U50" si="8">(B13/B$5)*100</f>
        <v>1.8716397093559489</v>
      </c>
      <c r="C50" s="19">
        <f t="shared" si="8"/>
        <v>1.9881174815778977</v>
      </c>
      <c r="D50" s="19">
        <f t="shared" si="8"/>
        <v>1.550756744446055</v>
      </c>
      <c r="E50" s="19">
        <f t="shared" si="8"/>
        <v>1.305414755813018</v>
      </c>
      <c r="F50" s="19">
        <f t="shared" si="8"/>
        <v>2.0902370634718328</v>
      </c>
      <c r="G50" s="19">
        <f t="shared" si="8"/>
        <v>2.1664131765404164</v>
      </c>
      <c r="H50" s="19">
        <f t="shared" si="8"/>
        <v>1.5987066642716006</v>
      </c>
      <c r="I50" s="19">
        <f t="shared" si="8"/>
        <v>1.9073884466756945</v>
      </c>
      <c r="J50" s="19">
        <f t="shared" si="8"/>
        <v>2.5227262168398554</v>
      </c>
      <c r="K50" s="19">
        <f t="shared" si="8"/>
        <v>0.77715339812458373</v>
      </c>
      <c r="L50" s="19">
        <f t="shared" si="8"/>
        <v>1.875305225459873</v>
      </c>
      <c r="M50" s="19">
        <f t="shared" si="8"/>
        <v>2.9715254032136049</v>
      </c>
      <c r="N50" s="19">
        <f t="shared" si="8"/>
        <v>1.6245870336131907</v>
      </c>
      <c r="O50" s="19">
        <f t="shared" si="8"/>
        <v>2.1214315891121971</v>
      </c>
      <c r="P50" s="19">
        <f t="shared" si="8"/>
        <v>1.5644050119717379</v>
      </c>
      <c r="Q50" s="19">
        <f t="shared" si="8"/>
        <v>2.8093780677946523</v>
      </c>
      <c r="R50" s="19">
        <f t="shared" si="8"/>
        <v>1.8354197869274032</v>
      </c>
      <c r="S50" s="19">
        <f t="shared" si="8"/>
        <v>1.8509052756180893</v>
      </c>
      <c r="T50" s="19">
        <f t="shared" si="8"/>
        <v>2.2312057840317188</v>
      </c>
      <c r="U50" s="19">
        <f t="shared" si="8"/>
        <v>2.4848908963674536</v>
      </c>
      <c r="V50" s="19">
        <f>(W13/W$5)*100</f>
        <v>2.5885542095772878</v>
      </c>
    </row>
    <row r="51" spans="1:22" x14ac:dyDescent="0.25">
      <c r="A51" s="48" t="s">
        <v>40</v>
      </c>
      <c r="B51" s="47">
        <f t="shared" ref="B51:U51" si="9">(B14/B$5)*100</f>
        <v>0.77160146671765673</v>
      </c>
      <c r="C51" s="19">
        <f t="shared" si="9"/>
        <v>0.75577855688283335</v>
      </c>
      <c r="D51" s="19">
        <f t="shared" si="9"/>
        <v>0.61491956355204047</v>
      </c>
      <c r="E51" s="19">
        <f t="shared" si="9"/>
        <v>0.66377021482017851</v>
      </c>
      <c r="F51" s="19">
        <f t="shared" si="9"/>
        <v>0.73334771270024912</v>
      </c>
      <c r="G51" s="19">
        <f t="shared" si="9"/>
        <v>0.7549059613458472</v>
      </c>
      <c r="H51" s="19">
        <f t="shared" si="9"/>
        <v>0.77061253817136699</v>
      </c>
      <c r="I51" s="19">
        <f t="shared" si="9"/>
        <v>0.83066353998084363</v>
      </c>
      <c r="J51" s="19">
        <f t="shared" si="9"/>
        <v>0.62719712573366571</v>
      </c>
      <c r="K51" s="19">
        <f t="shared" si="9"/>
        <v>0.4680000683211778</v>
      </c>
      <c r="L51" s="19">
        <f t="shared" si="9"/>
        <v>0.48836073579684197</v>
      </c>
      <c r="M51" s="19">
        <f t="shared" si="9"/>
        <v>0.51895784791357769</v>
      </c>
      <c r="N51" s="19">
        <f t="shared" si="9"/>
        <v>0.5455702724820416</v>
      </c>
      <c r="O51" s="19">
        <f t="shared" si="9"/>
        <v>0.365139718751886</v>
      </c>
      <c r="P51" s="19">
        <f t="shared" si="9"/>
        <v>0.40248542092042838</v>
      </c>
      <c r="Q51" s="19">
        <f t="shared" si="9"/>
        <v>0.43887509383842466</v>
      </c>
      <c r="R51" s="19">
        <f t="shared" si="9"/>
        <v>0.49170599372650969</v>
      </c>
      <c r="S51" s="19">
        <f t="shared" si="9"/>
        <v>0.56764682144682688</v>
      </c>
      <c r="T51" s="19">
        <f t="shared" si="9"/>
        <v>0.55974500505325353</v>
      </c>
      <c r="U51" s="19">
        <f t="shared" si="9"/>
        <v>0.50639353648450924</v>
      </c>
      <c r="V51" s="19">
        <f>(W14/W$5)*100</f>
        <v>0.36305108128713715</v>
      </c>
    </row>
    <row r="52" spans="1:22" ht="30" x14ac:dyDescent="0.25">
      <c r="A52" s="48" t="s">
        <v>41</v>
      </c>
      <c r="B52" s="47">
        <f t="shared" ref="B52:U52" si="10">(B15/B$5)*100</f>
        <v>3.176388545205048</v>
      </c>
      <c r="C52" s="19">
        <f t="shared" si="10"/>
        <v>3.4723825919005731</v>
      </c>
      <c r="D52" s="19">
        <f t="shared" si="10"/>
        <v>3.3251206029110336</v>
      </c>
      <c r="E52" s="19">
        <f t="shared" si="10"/>
        <v>3.3570681470753878</v>
      </c>
      <c r="F52" s="19">
        <f t="shared" si="10"/>
        <v>1.5784623227906431</v>
      </c>
      <c r="G52" s="19">
        <f t="shared" si="10"/>
        <v>3.0585747672218719</v>
      </c>
      <c r="H52" s="19">
        <f t="shared" si="10"/>
        <v>2.852523800970002</v>
      </c>
      <c r="I52" s="19">
        <f t="shared" si="10"/>
        <v>2.6141955940152597</v>
      </c>
      <c r="J52" s="19">
        <f t="shared" si="10"/>
        <v>3.5649574899725889</v>
      </c>
      <c r="K52" s="19">
        <f t="shared" si="10"/>
        <v>2.7311390848378228</v>
      </c>
      <c r="L52" s="19">
        <f t="shared" si="10"/>
        <v>2.6843561777633078</v>
      </c>
      <c r="M52" s="19">
        <f t="shared" si="10"/>
        <v>2.8671286349744305</v>
      </c>
      <c r="N52" s="19">
        <f t="shared" si="10"/>
        <v>2.9400175794865575</v>
      </c>
      <c r="O52" s="19">
        <f t="shared" si="10"/>
        <v>2.4714828897338403</v>
      </c>
      <c r="P52" s="19">
        <f t="shared" si="10"/>
        <v>2.3796583280696857</v>
      </c>
      <c r="Q52" s="19">
        <f t="shared" si="10"/>
        <v>2.0832130276606806</v>
      </c>
      <c r="R52" s="19">
        <f t="shared" si="10"/>
        <v>2.2169158165427985</v>
      </c>
      <c r="S52" s="19">
        <f t="shared" si="10"/>
        <v>2.21409163057222</v>
      </c>
      <c r="T52" s="19">
        <f t="shared" si="10"/>
        <v>2.078312472466247</v>
      </c>
      <c r="U52" s="19">
        <f t="shared" si="10"/>
        <v>1.8054583624912528</v>
      </c>
      <c r="V52" s="19">
        <f>(W15/W$5)*100</f>
        <v>1.6434112279597741</v>
      </c>
    </row>
    <row r="53" spans="1:22" x14ac:dyDescent="0.25">
      <c r="A53" s="48" t="s">
        <v>42</v>
      </c>
      <c r="B53" s="47">
        <f t="shared" ref="B53:U53" si="11">(B16/B$5)*100</f>
        <v>0.43191685600521895</v>
      </c>
      <c r="C53" s="19">
        <f t="shared" si="11"/>
        <v>0.37369050868095649</v>
      </c>
      <c r="D53" s="19">
        <f t="shared" si="11"/>
        <v>0.50518644278349456</v>
      </c>
      <c r="E53" s="19">
        <f t="shared" si="11"/>
        <v>0.50084479845522556</v>
      </c>
      <c r="F53" s="19">
        <f t="shared" si="11"/>
        <v>0.50981391791995923</v>
      </c>
      <c r="G53" s="19">
        <f t="shared" si="11"/>
        <v>0.53232926512594125</v>
      </c>
      <c r="H53" s="19">
        <f t="shared" si="11"/>
        <v>0.76342733968025867</v>
      </c>
      <c r="I53" s="19">
        <f t="shared" si="11"/>
        <v>0.85378339994054908</v>
      </c>
      <c r="J53" s="19">
        <f t="shared" si="11"/>
        <v>0.80374150186610493</v>
      </c>
      <c r="K53" s="19">
        <f t="shared" si="11"/>
        <v>0.60635045348181804</v>
      </c>
      <c r="L53" s="19">
        <f t="shared" si="11"/>
        <v>0.72114601986000326</v>
      </c>
      <c r="M53" s="19">
        <f t="shared" si="11"/>
        <v>0.68387448179865051</v>
      </c>
      <c r="N53" s="19">
        <f t="shared" si="11"/>
        <v>0.64559148910374931</v>
      </c>
      <c r="O53" s="19">
        <f t="shared" si="11"/>
        <v>0.66238155591767756</v>
      </c>
      <c r="P53" s="19">
        <f t="shared" si="11"/>
        <v>0.65514050266609869</v>
      </c>
      <c r="Q53" s="19">
        <f t="shared" si="11"/>
        <v>0.66119997690131083</v>
      </c>
      <c r="R53" s="19">
        <f t="shared" si="11"/>
        <v>0.74744962839460816</v>
      </c>
      <c r="S53" s="19">
        <f t="shared" si="11"/>
        <v>0.83936402033843582</v>
      </c>
      <c r="T53" s="19">
        <f t="shared" si="11"/>
        <v>0.80852056285469953</v>
      </c>
      <c r="U53" s="19">
        <f t="shared" si="11"/>
        <v>0.97079966919015204</v>
      </c>
      <c r="V53" s="19">
        <f>(W16/W$5)*100</f>
        <v>1.0104921762491983</v>
      </c>
    </row>
    <row r="54" spans="1:22" x14ac:dyDescent="0.25">
      <c r="A54" s="48" t="s">
        <v>43</v>
      </c>
      <c r="B54" s="47">
        <f t="shared" ref="B54:U54" si="12">(B17/B$5)*100</f>
        <v>2.4767732211549274</v>
      </c>
      <c r="C54" s="19">
        <f t="shared" si="12"/>
        <v>2.479373543551739</v>
      </c>
      <c r="D54" s="19">
        <f t="shared" si="12"/>
        <v>2.3975651669806828</v>
      </c>
      <c r="E54" s="19">
        <f t="shared" si="12"/>
        <v>3.3027596749537369</v>
      </c>
      <c r="F54" s="19">
        <f t="shared" si="12"/>
        <v>3.1255514814015966</v>
      </c>
      <c r="G54" s="19">
        <f t="shared" si="12"/>
        <v>3.4109878695700564</v>
      </c>
      <c r="H54" s="19">
        <f t="shared" si="12"/>
        <v>3.7219328183941078</v>
      </c>
      <c r="I54" s="19">
        <f t="shared" si="12"/>
        <v>3.5406414109720252</v>
      </c>
      <c r="J54" s="19">
        <f t="shared" si="12"/>
        <v>3.3481486070029263</v>
      </c>
      <c r="K54" s="19">
        <f t="shared" si="12"/>
        <v>2.5347156984986423</v>
      </c>
      <c r="L54" s="19">
        <f t="shared" si="12"/>
        <v>3.5471268110043952</v>
      </c>
      <c r="M54" s="19">
        <f t="shared" si="12"/>
        <v>3.4057554392229252</v>
      </c>
      <c r="N54" s="19">
        <f t="shared" si="12"/>
        <v>3.7598884611887367</v>
      </c>
      <c r="O54" s="19">
        <f t="shared" si="12"/>
        <v>2.6766853763051479</v>
      </c>
      <c r="P54" s="19">
        <f t="shared" si="12"/>
        <v>2.7659855751575426</v>
      </c>
      <c r="Q54" s="19">
        <f t="shared" si="12"/>
        <v>2.958075879193856</v>
      </c>
      <c r="R54" s="19">
        <f t="shared" si="12"/>
        <v>2.8824144459829881</v>
      </c>
      <c r="S54" s="19">
        <f t="shared" si="12"/>
        <v>3.1018804982378736</v>
      </c>
      <c r="T54" s="19">
        <f t="shared" si="12"/>
        <v>3.6746223016921924</v>
      </c>
      <c r="U54" s="19">
        <f t="shared" si="12"/>
        <v>4.0282460716330553</v>
      </c>
      <c r="V54" s="19">
        <f>(W17/W$5)*100</f>
        <v>3.6898091561482702</v>
      </c>
    </row>
    <row r="55" spans="1:22" x14ac:dyDescent="0.25">
      <c r="A55" s="48" t="s">
        <v>44</v>
      </c>
      <c r="B55" s="47">
        <f t="shared" ref="B55:U55" si="13">(B18/B$5)*100</f>
        <v>0.74685623017569114</v>
      </c>
      <c r="C55" s="19">
        <f t="shared" si="13"/>
        <v>0.2813175739508324</v>
      </c>
      <c r="D55" s="19">
        <f t="shared" si="13"/>
        <v>0.49483426157891469</v>
      </c>
      <c r="E55" s="19">
        <f t="shared" si="13"/>
        <v>0.4284335022930244</v>
      </c>
      <c r="F55" s="19">
        <f t="shared" si="13"/>
        <v>0.45491088060550211</v>
      </c>
      <c r="G55" s="19">
        <f t="shared" si="13"/>
        <v>0.50079756649478802</v>
      </c>
      <c r="H55" s="19">
        <f t="shared" si="13"/>
        <v>0.63050116759475483</v>
      </c>
      <c r="I55" s="19">
        <f t="shared" si="13"/>
        <v>0.66882452026290595</v>
      </c>
      <c r="J55" s="19">
        <f t="shared" si="13"/>
        <v>0.62255122109860161</v>
      </c>
      <c r="K55" s="19">
        <f t="shared" si="13"/>
        <v>0.2152117102498847</v>
      </c>
      <c r="L55" s="19">
        <f t="shared" si="13"/>
        <v>0.3255738238645613</v>
      </c>
      <c r="M55" s="19">
        <f t="shared" si="13"/>
        <v>0.34042424425817774</v>
      </c>
      <c r="N55" s="19">
        <f t="shared" si="13"/>
        <v>0.21974358197193342</v>
      </c>
      <c r="O55" s="19">
        <f t="shared" si="13"/>
        <v>0.23990584827086728</v>
      </c>
      <c r="P55" s="19">
        <f t="shared" si="13"/>
        <v>0.24531045727631948</v>
      </c>
      <c r="Q55" s="19">
        <f t="shared" si="13"/>
        <v>0.22954322342207079</v>
      </c>
      <c r="R55" s="19">
        <f t="shared" si="13"/>
        <v>0.23737530731624609</v>
      </c>
      <c r="S55" s="19">
        <f t="shared" si="13"/>
        <v>0.21791181297247855</v>
      </c>
      <c r="T55" s="19">
        <f t="shared" si="13"/>
        <v>0.24488843971079838</v>
      </c>
      <c r="U55" s="19">
        <f t="shared" si="13"/>
        <v>0.21120936446338828</v>
      </c>
      <c r="V55" s="19">
        <f>(W18/W$5)*100</f>
        <v>0.21298996768845382</v>
      </c>
    </row>
    <row r="56" spans="1:22" ht="30" x14ac:dyDescent="0.25">
      <c r="A56" s="48" t="s">
        <v>45</v>
      </c>
      <c r="B56" s="47">
        <f t="shared" ref="B56:U56" si="14">(B19/B$5)*100</f>
        <v>2.4700245202798463</v>
      </c>
      <c r="C56" s="19">
        <f t="shared" si="14"/>
        <v>2.5402557050784118</v>
      </c>
      <c r="D56" s="19">
        <f t="shared" si="14"/>
        <v>2.0373092610613059</v>
      </c>
      <c r="E56" s="19">
        <f t="shared" si="14"/>
        <v>1.7579853568267763</v>
      </c>
      <c r="F56" s="19">
        <f t="shared" si="14"/>
        <v>1.3353203003980469</v>
      </c>
      <c r="G56" s="19">
        <f t="shared" si="14"/>
        <v>1.2612679452461328</v>
      </c>
      <c r="H56" s="19">
        <f t="shared" si="14"/>
        <v>1.2520208370756243</v>
      </c>
      <c r="I56" s="19">
        <f t="shared" si="14"/>
        <v>1.2071869736103313</v>
      </c>
      <c r="J56" s="19">
        <f t="shared" si="14"/>
        <v>1.0948848589967943</v>
      </c>
      <c r="K56" s="19">
        <f t="shared" si="14"/>
        <v>1.2605257314636105</v>
      </c>
      <c r="L56" s="19">
        <f t="shared" si="14"/>
        <v>1.3462477616799611</v>
      </c>
      <c r="M56" s="19">
        <f t="shared" si="14"/>
        <v>1.2482222289466518</v>
      </c>
      <c r="N56" s="19">
        <f t="shared" si="14"/>
        <v>1.3063377079986664</v>
      </c>
      <c r="O56" s="19">
        <f t="shared" si="14"/>
        <v>1.170861246906874</v>
      </c>
      <c r="P56" s="19">
        <f t="shared" si="14"/>
        <v>1.098755820614892</v>
      </c>
      <c r="Q56" s="19">
        <f t="shared" si="14"/>
        <v>1.2198995207022001</v>
      </c>
      <c r="R56" s="19">
        <f t="shared" si="14"/>
        <v>1.0780795207279508</v>
      </c>
      <c r="S56" s="19">
        <f t="shared" si="14"/>
        <v>1.0465147561270882</v>
      </c>
      <c r="T56" s="19">
        <f t="shared" si="14"/>
        <v>1.0430433543237709</v>
      </c>
      <c r="U56" s="19">
        <f t="shared" si="14"/>
        <v>1.1552897767033525</v>
      </c>
      <c r="V56" s="19">
        <f>(W19/W$5)*100</f>
        <v>1.016543027603984</v>
      </c>
    </row>
    <row r="57" spans="1:22" x14ac:dyDescent="0.25">
      <c r="A57" s="48" t="s">
        <v>46</v>
      </c>
      <c r="B57" s="47">
        <f t="shared" ref="B57:U57" si="15">(B20/B$5)*100</f>
        <v>1.9301284502733222</v>
      </c>
      <c r="C57" s="19">
        <f t="shared" si="15"/>
        <v>2.065794722146411</v>
      </c>
      <c r="D57" s="19">
        <f t="shared" si="15"/>
        <v>2.0600840597113814</v>
      </c>
      <c r="E57" s="19">
        <f t="shared" si="15"/>
        <v>2.7214578807627321</v>
      </c>
      <c r="F57" s="19">
        <f t="shared" si="15"/>
        <v>2.3412223769093514</v>
      </c>
      <c r="G57" s="19">
        <f t="shared" si="15"/>
        <v>2.1979448751715696</v>
      </c>
      <c r="H57" s="19">
        <f t="shared" si="15"/>
        <v>2.4124303933896174</v>
      </c>
      <c r="I57" s="19">
        <f t="shared" si="15"/>
        <v>2.4127225286521123</v>
      </c>
      <c r="J57" s="19">
        <f t="shared" si="15"/>
        <v>2.0472953091849533</v>
      </c>
      <c r="K57" s="19">
        <f t="shared" si="15"/>
        <v>2.3024236937844811</v>
      </c>
      <c r="L57" s="19">
        <f t="shared" si="15"/>
        <v>2.3701774377340059</v>
      </c>
      <c r="M57" s="19">
        <f t="shared" si="15"/>
        <v>2.3406058038551154</v>
      </c>
      <c r="N57" s="19">
        <f t="shared" si="15"/>
        <v>2.8005940654078141</v>
      </c>
      <c r="O57" s="19">
        <f t="shared" si="15"/>
        <v>2.6374554891665158</v>
      </c>
      <c r="P57" s="19">
        <f t="shared" si="15"/>
        <v>2.4854209204283384</v>
      </c>
      <c r="Q57" s="19">
        <f t="shared" si="15"/>
        <v>2.1568400993243633</v>
      </c>
      <c r="R57" s="19">
        <f t="shared" si="15"/>
        <v>2.4698335546952275</v>
      </c>
      <c r="S57" s="19">
        <f t="shared" si="15"/>
        <v>2.8140216835705254</v>
      </c>
      <c r="T57" s="19">
        <f t="shared" si="15"/>
        <v>2.6924771307885669</v>
      </c>
      <c r="U57" s="19">
        <f t="shared" si="15"/>
        <v>2.8233348177364972</v>
      </c>
      <c r="V57" s="19">
        <f>(W20/W$5)*100</f>
        <v>3.3328089262159191</v>
      </c>
    </row>
    <row r="58" spans="1:22" x14ac:dyDescent="0.25">
      <c r="A58" s="48" t="s">
        <v>47</v>
      </c>
      <c r="B58" s="47">
        <f t="shared" ref="B58:U58" si="16">(B21/B$5)*100</f>
        <v>6.2110543720333835</v>
      </c>
      <c r="C58" s="19">
        <f t="shared" si="16"/>
        <v>5.6746373312619403</v>
      </c>
      <c r="D58" s="19">
        <f t="shared" si="16"/>
        <v>6.0228990248245307</v>
      </c>
      <c r="E58" s="19">
        <f t="shared" si="16"/>
        <v>6.4265025343953646</v>
      </c>
      <c r="F58" s="19">
        <f t="shared" si="16"/>
        <v>6.9628816251299064</v>
      </c>
      <c r="G58" s="19">
        <f t="shared" si="16"/>
        <v>7.2930964128055793</v>
      </c>
      <c r="H58" s="19">
        <f t="shared" si="16"/>
        <v>7.2714208730016177</v>
      </c>
      <c r="I58" s="19">
        <f t="shared" si="16"/>
        <v>7.5172573240413518</v>
      </c>
      <c r="J58" s="19">
        <f t="shared" si="16"/>
        <v>7.9940532420671184</v>
      </c>
      <c r="K58" s="19">
        <f t="shared" si="16"/>
        <v>8.0277383982099852</v>
      </c>
      <c r="L58" s="19">
        <f t="shared" si="16"/>
        <v>7.328666775191274</v>
      </c>
      <c r="M58" s="19">
        <f t="shared" si="16"/>
        <v>7.3425726994886071</v>
      </c>
      <c r="N58" s="19">
        <f t="shared" si="16"/>
        <v>7.3439820567999279</v>
      </c>
      <c r="O58" s="19">
        <f t="shared" si="16"/>
        <v>7.5849477940732681</v>
      </c>
      <c r="P58" s="19">
        <f t="shared" si="16"/>
        <v>7.6501608472758793</v>
      </c>
      <c r="Q58" s="19">
        <f t="shared" si="16"/>
        <v>7.5171796500548602</v>
      </c>
      <c r="R58" s="19">
        <f t="shared" si="16"/>
        <v>7.6030745754090496</v>
      </c>
      <c r="S58" s="19">
        <f t="shared" si="16"/>
        <v>7.7990906889779668</v>
      </c>
      <c r="T58" s="19">
        <f t="shared" si="16"/>
        <v>8.0826142164865633</v>
      </c>
      <c r="U58" s="19">
        <f t="shared" si="16"/>
        <v>7.8809084547363062</v>
      </c>
      <c r="V58" s="19">
        <f>(W21/W$5)*100</f>
        <v>7.9048322098919339</v>
      </c>
    </row>
    <row r="59" spans="1:22" ht="30" x14ac:dyDescent="0.25">
      <c r="A59" s="48" t="s">
        <v>48</v>
      </c>
      <c r="B59" s="47">
        <f t="shared" ref="B59:U59" si="17">(B22/B$5)*100</f>
        <v>7.5068049400490402</v>
      </c>
      <c r="C59" s="19">
        <f t="shared" si="17"/>
        <v>7.3625427749669345</v>
      </c>
      <c r="D59" s="19">
        <f t="shared" si="17"/>
        <v>7.8345307356259966</v>
      </c>
      <c r="E59" s="19">
        <f t="shared" si="17"/>
        <v>7.7359401399951722</v>
      </c>
      <c r="F59" s="19">
        <f t="shared" si="17"/>
        <v>8.2080040785113439</v>
      </c>
      <c r="G59" s="19">
        <f t="shared" si="17"/>
        <v>7.5490596134584713</v>
      </c>
      <c r="H59" s="19">
        <f t="shared" si="17"/>
        <v>8.3797377402550755</v>
      </c>
      <c r="I59" s="19">
        <f t="shared" si="17"/>
        <v>7.8640552234369334</v>
      </c>
      <c r="J59" s="19">
        <f t="shared" si="17"/>
        <v>7.422606971954222</v>
      </c>
      <c r="K59" s="19">
        <f t="shared" si="17"/>
        <v>7.6161033016209201</v>
      </c>
      <c r="L59" s="19">
        <f t="shared" si="17"/>
        <v>7.9130717890281632</v>
      </c>
      <c r="M59" s="19">
        <f t="shared" si="17"/>
        <v>8.0642720973159445</v>
      </c>
      <c r="N59" s="19">
        <f t="shared" si="17"/>
        <v>7.4864365168369043</v>
      </c>
      <c r="O59" s="19">
        <f t="shared" si="17"/>
        <v>7.6151246303337556</v>
      </c>
      <c r="P59" s="19">
        <f t="shared" si="17"/>
        <v>7.7397652658019593</v>
      </c>
      <c r="Q59" s="19">
        <f t="shared" si="17"/>
        <v>7.9546110758214468</v>
      </c>
      <c r="R59" s="19">
        <f t="shared" si="17"/>
        <v>7.9944612428292867</v>
      </c>
      <c r="S59" s="19">
        <f t="shared" si="17"/>
        <v>7.5596567216378361</v>
      </c>
      <c r="T59" s="19">
        <f t="shared" si="17"/>
        <v>7.2831635958433756</v>
      </c>
      <c r="U59" s="19">
        <f t="shared" si="17"/>
        <v>7.4712131815000955</v>
      </c>
      <c r="V59" s="19">
        <f>(W22/W$5)*100</f>
        <v>7.038350295886632</v>
      </c>
    </row>
    <row r="60" spans="1:22" x14ac:dyDescent="0.25">
      <c r="A60" s="48" t="s">
        <v>49</v>
      </c>
      <c r="B60" s="47">
        <f t="shared" ref="B60:U60" si="18">(B23/B$5)*100</f>
        <v>4.4361460418869365</v>
      </c>
      <c r="C60" s="19">
        <f t="shared" si="18"/>
        <v>4.5199756471353894</v>
      </c>
      <c r="D60" s="19">
        <f t="shared" si="18"/>
        <v>4.8220460050932736</v>
      </c>
      <c r="E60" s="19">
        <f t="shared" si="18"/>
        <v>4.6162201303403334</v>
      </c>
      <c r="F60" s="19">
        <f t="shared" si="18"/>
        <v>4.6569540579227047</v>
      </c>
      <c r="G60" s="19">
        <f t="shared" si="18"/>
        <v>4.6592721742033616</v>
      </c>
      <c r="H60" s="19">
        <f t="shared" si="18"/>
        <v>4.2967486976827738</v>
      </c>
      <c r="I60" s="19">
        <f t="shared" si="18"/>
        <v>4.1285464213759626</v>
      </c>
      <c r="J60" s="19">
        <f t="shared" si="18"/>
        <v>4.2184814086382847</v>
      </c>
      <c r="K60" s="19">
        <f t="shared" si="18"/>
        <v>4.5604386219618425</v>
      </c>
      <c r="L60" s="19">
        <f t="shared" si="18"/>
        <v>4.4164089207227741</v>
      </c>
      <c r="M60" s="19">
        <f t="shared" si="18"/>
        <v>4.2257996187248468</v>
      </c>
      <c r="N60" s="19">
        <f t="shared" si="18"/>
        <v>4.3221289364410627</v>
      </c>
      <c r="O60" s="19">
        <f t="shared" si="18"/>
        <v>4.5778260607157932</v>
      </c>
      <c r="P60" s="19">
        <f t="shared" si="18"/>
        <v>4.3979611322473078</v>
      </c>
      <c r="Q60" s="19">
        <f t="shared" si="18"/>
        <v>4.1548767107466658</v>
      </c>
      <c r="R60" s="19">
        <f t="shared" si="18"/>
        <v>4.0537485517280354</v>
      </c>
      <c r="S60" s="19">
        <f t="shared" si="18"/>
        <v>4.0515455597105268</v>
      </c>
      <c r="T60" s="19">
        <f t="shared" si="18"/>
        <v>3.7977143745626996</v>
      </c>
      <c r="U60" s="19">
        <f t="shared" si="18"/>
        <v>3.9760799033017364</v>
      </c>
      <c r="V60" s="19">
        <f>(W23/W$5)*100</f>
        <v>3.6135684290779722</v>
      </c>
    </row>
    <row r="61" spans="1:22" x14ac:dyDescent="0.25">
      <c r="A61" s="48" t="s">
        <v>50</v>
      </c>
      <c r="B61" s="47">
        <f t="shared" ref="B61:U61" si="19">(B24/B$5)*100</f>
        <v>1.0887904078464894</v>
      </c>
      <c r="C61" s="19">
        <f t="shared" si="19"/>
        <v>1.2848235467008167</v>
      </c>
      <c r="D61" s="19">
        <f t="shared" si="19"/>
        <v>1.2960930868133917</v>
      </c>
      <c r="E61" s="19">
        <f t="shared" si="19"/>
        <v>1.3194947300667792</v>
      </c>
      <c r="F61" s="19">
        <f t="shared" si="19"/>
        <v>1.5000294123414186</v>
      </c>
      <c r="G61" s="19">
        <f t="shared" si="19"/>
        <v>1.4819898356642061</v>
      </c>
      <c r="H61" s="19">
        <f t="shared" si="19"/>
        <v>1.4927249865277528</v>
      </c>
      <c r="I61" s="19">
        <f t="shared" si="19"/>
        <v>1.4681111074412923</v>
      </c>
      <c r="J61" s="19">
        <f t="shared" si="19"/>
        <v>1.4154522788162236</v>
      </c>
      <c r="K61" s="19">
        <f t="shared" si="19"/>
        <v>1.5662630023741611</v>
      </c>
      <c r="L61" s="19">
        <f t="shared" si="19"/>
        <v>1.6148461663682241</v>
      </c>
      <c r="M61" s="19">
        <f t="shared" si="19"/>
        <v>1.5568735437407331</v>
      </c>
      <c r="N61" s="19">
        <f t="shared" si="19"/>
        <v>1.6154941957384898</v>
      </c>
      <c r="O61" s="19">
        <f t="shared" si="19"/>
        <v>1.3172189027702335</v>
      </c>
      <c r="P61" s="19">
        <f t="shared" si="19"/>
        <v>1.6466648060284677</v>
      </c>
      <c r="Q61" s="19">
        <f t="shared" si="19"/>
        <v>1.4220130507593693</v>
      </c>
      <c r="R61" s="19">
        <f t="shared" si="19"/>
        <v>1.5938056348376524</v>
      </c>
      <c r="S61" s="19">
        <f t="shared" si="19"/>
        <v>1.6249226547577413</v>
      </c>
      <c r="T61" s="19">
        <f t="shared" si="19"/>
        <v>1.5574386483194693</v>
      </c>
      <c r="U61" s="19">
        <f t="shared" si="19"/>
        <v>1.7418410840384251</v>
      </c>
      <c r="V61" s="19">
        <f>(W24/W$5)*100</f>
        <v>1.2573669115244517</v>
      </c>
    </row>
    <row r="62" spans="1:22" x14ac:dyDescent="0.25">
      <c r="A62" s="48" t="s">
        <v>51</v>
      </c>
      <c r="B62" s="47">
        <f t="shared" ref="B62:U62" si="20">(B25/B$5)*100</f>
        <v>3.428340044541426</v>
      </c>
      <c r="C62" s="19">
        <f t="shared" si="20"/>
        <v>3.6928180043247325</v>
      </c>
      <c r="D62" s="19">
        <f t="shared" si="20"/>
        <v>3.3934449988612605</v>
      </c>
      <c r="E62" s="19">
        <f t="shared" si="20"/>
        <v>3.3791938209027275</v>
      </c>
      <c r="F62" s="19">
        <f t="shared" si="20"/>
        <v>3.1510421772975943</v>
      </c>
      <c r="G62" s="19">
        <f t="shared" si="20"/>
        <v>2.8322884593983009</v>
      </c>
      <c r="H62" s="19">
        <f t="shared" si="20"/>
        <v>2.7070235315250581</v>
      </c>
      <c r="I62" s="19">
        <f t="shared" si="20"/>
        <v>3.0419130032698085</v>
      </c>
      <c r="J62" s="19">
        <f t="shared" si="20"/>
        <v>2.3895436173013489</v>
      </c>
      <c r="K62" s="19">
        <f t="shared" si="20"/>
        <v>2.469810579534391</v>
      </c>
      <c r="L62" s="19">
        <f t="shared" si="20"/>
        <v>2.6094741982744587</v>
      </c>
      <c r="M62" s="19">
        <f t="shared" si="20"/>
        <v>2.4631585317880598</v>
      </c>
      <c r="N62" s="19">
        <f t="shared" si="20"/>
        <v>2.4050556178583333</v>
      </c>
      <c r="O62" s="19">
        <f t="shared" si="20"/>
        <v>2.498642042368278</v>
      </c>
      <c r="P62" s="19">
        <f t="shared" si="20"/>
        <v>2.4266639246735311</v>
      </c>
      <c r="Q62" s="19">
        <f t="shared" si="20"/>
        <v>2.4152566841831726</v>
      </c>
      <c r="R62" s="19">
        <f t="shared" si="20"/>
        <v>2.2960409189815469</v>
      </c>
      <c r="S62" s="19">
        <f t="shared" si="20"/>
        <v>2.3391891528341988</v>
      </c>
      <c r="T62" s="19">
        <f t="shared" si="20"/>
        <v>2.2130658996086967</v>
      </c>
      <c r="U62" s="19">
        <f t="shared" si="20"/>
        <v>2.3105795534067051</v>
      </c>
      <c r="V62" s="19">
        <f>(W25/W$5)*100</f>
        <v>2.1964590417871794</v>
      </c>
    </row>
    <row r="63" spans="1:22" x14ac:dyDescent="0.25">
      <c r="A63" s="48" t="s">
        <v>52</v>
      </c>
      <c r="B63" s="47">
        <f t="shared" ref="B63:U63" si="21">(B26/B$5)*100</f>
        <v>2.6454907430319663</v>
      </c>
      <c r="C63" s="19">
        <f t="shared" si="21"/>
        <v>2.609535406126005</v>
      </c>
      <c r="D63" s="19">
        <f t="shared" si="21"/>
        <v>2.3168181535849608</v>
      </c>
      <c r="E63" s="19">
        <f t="shared" si="21"/>
        <v>2.1522246359320945</v>
      </c>
      <c r="F63" s="19">
        <f t="shared" si="21"/>
        <v>2.0882762407106021</v>
      </c>
      <c r="G63" s="19">
        <f t="shared" si="21"/>
        <v>2.0532700226286309</v>
      </c>
      <c r="H63" s="19">
        <f t="shared" si="21"/>
        <v>2.1896892401652597</v>
      </c>
      <c r="I63" s="19">
        <f t="shared" si="21"/>
        <v>2.1947352776034617</v>
      </c>
      <c r="J63" s="19">
        <f t="shared" si="21"/>
        <v>1.9512799467269601</v>
      </c>
      <c r="K63" s="19">
        <f t="shared" si="21"/>
        <v>2.1521171024988472</v>
      </c>
      <c r="L63" s="19">
        <f t="shared" si="21"/>
        <v>1.9778609799772098</v>
      </c>
      <c r="M63" s="19">
        <f t="shared" si="21"/>
        <v>1.9820255999031682</v>
      </c>
      <c r="N63" s="19">
        <f t="shared" si="21"/>
        <v>1.9004031158124453</v>
      </c>
      <c r="O63" s="19">
        <f t="shared" si="21"/>
        <v>1.9569678314925461</v>
      </c>
      <c r="P63" s="19">
        <f t="shared" si="21"/>
        <v>2.6234998604521351</v>
      </c>
      <c r="Q63" s="19">
        <f t="shared" si="21"/>
        <v>2.5524051510076804</v>
      </c>
      <c r="R63" s="19">
        <f t="shared" si="21"/>
        <v>2.548958657133976</v>
      </c>
      <c r="S63" s="19">
        <f t="shared" si="21"/>
        <v>2.5544106965107209</v>
      </c>
      <c r="T63" s="19">
        <f t="shared" si="21"/>
        <v>2.6963642488792141</v>
      </c>
      <c r="U63" s="19">
        <f t="shared" si="21"/>
        <v>2.6375723646542402</v>
      </c>
      <c r="V63" s="19">
        <f>(W26/W$5)*100</f>
        <v>2.6926288528796003</v>
      </c>
    </row>
    <row r="64" spans="1:22" x14ac:dyDescent="0.25">
      <c r="A64" s="48" t="s">
        <v>53</v>
      </c>
      <c r="B64" s="47">
        <f t="shared" ref="B64:U64" si="22">(B27/B$5)*100</f>
        <v>0.69286662317503878</v>
      </c>
      <c r="C64" s="19">
        <f t="shared" si="22"/>
        <v>0.71589024415846159</v>
      </c>
      <c r="D64" s="19">
        <f t="shared" si="22"/>
        <v>0.84059711381188029</v>
      </c>
      <c r="E64" s="19">
        <f t="shared" si="22"/>
        <v>0.91922117628127764</v>
      </c>
      <c r="F64" s="19">
        <f t="shared" si="22"/>
        <v>1.2294358712915943</v>
      </c>
      <c r="G64" s="19">
        <f t="shared" si="22"/>
        <v>1.3206217309047743</v>
      </c>
      <c r="H64" s="19">
        <f t="shared" si="22"/>
        <v>1.1945392491467577</v>
      </c>
      <c r="I64" s="19">
        <f t="shared" si="22"/>
        <v>1.3046206691548041</v>
      </c>
      <c r="J64" s="19">
        <f t="shared" si="22"/>
        <v>1.382930946370774</v>
      </c>
      <c r="K64" s="19">
        <f t="shared" si="22"/>
        <v>1.4825695594992057</v>
      </c>
      <c r="L64" s="19">
        <f t="shared" si="22"/>
        <v>1.3690379293504802</v>
      </c>
      <c r="M64" s="19">
        <f t="shared" si="22"/>
        <v>1.4328078191666416</v>
      </c>
      <c r="N64" s="19">
        <f t="shared" si="22"/>
        <v>1.197223653502258</v>
      </c>
      <c r="O64" s="19">
        <f t="shared" si="22"/>
        <v>1.2357414448669202</v>
      </c>
      <c r="P64" s="19">
        <f t="shared" si="22"/>
        <v>1.175139915096141</v>
      </c>
      <c r="Q64" s="19">
        <f t="shared" si="22"/>
        <v>1.1780331466189291</v>
      </c>
      <c r="R64" s="19">
        <f t="shared" si="22"/>
        <v>1.2730663803091531</v>
      </c>
      <c r="S64" s="19">
        <f t="shared" si="22"/>
        <v>1.1877538941648058</v>
      </c>
      <c r="T64" s="19">
        <f t="shared" si="22"/>
        <v>1.2270336106144237</v>
      </c>
      <c r="U64" s="19">
        <f t="shared" si="22"/>
        <v>1.2418092753991983</v>
      </c>
      <c r="V64" s="19">
        <f>(W27/W$5)*100</f>
        <v>1.4739873900257767</v>
      </c>
    </row>
    <row r="65" spans="1:22" x14ac:dyDescent="0.25">
      <c r="A65" s="48" t="s">
        <v>54</v>
      </c>
      <c r="B65" s="47">
        <f t="shared" ref="B65:U65" si="23">(B28/B$5)*100</f>
        <v>9.9340876881200373</v>
      </c>
      <c r="C65" s="19">
        <f t="shared" si="23"/>
        <v>9.7411458442676295</v>
      </c>
      <c r="D65" s="19">
        <f t="shared" si="23"/>
        <v>10.093376674465311</v>
      </c>
      <c r="E65" s="19">
        <f t="shared" si="23"/>
        <v>10.242175557164694</v>
      </c>
      <c r="F65" s="19">
        <f t="shared" si="23"/>
        <v>10.59236455616777</v>
      </c>
      <c r="G65" s="19">
        <f t="shared" si="23"/>
        <v>10.155061765033203</v>
      </c>
      <c r="H65" s="19">
        <f t="shared" si="23"/>
        <v>10.179629962277708</v>
      </c>
      <c r="I65" s="19">
        <f t="shared" si="23"/>
        <v>9.9646596426330234</v>
      </c>
      <c r="J65" s="19">
        <f t="shared" si="23"/>
        <v>9.8787418890248233</v>
      </c>
      <c r="K65" s="19">
        <f t="shared" si="23"/>
        <v>10.803286248654926</v>
      </c>
      <c r="L65" s="19">
        <f t="shared" si="23"/>
        <v>10.682077160996256</v>
      </c>
      <c r="M65" s="19">
        <f t="shared" si="23"/>
        <v>10.708990226041697</v>
      </c>
      <c r="N65" s="19">
        <f t="shared" si="23"/>
        <v>11.099324099051312</v>
      </c>
      <c r="O65" s="19">
        <f t="shared" si="23"/>
        <v>11.702577101816646</v>
      </c>
      <c r="P65" s="19">
        <f t="shared" si="23"/>
        <v>11.741116676704321</v>
      </c>
      <c r="Q65" s="19">
        <f t="shared" si="23"/>
        <v>12.197551538950165</v>
      </c>
      <c r="R65" s="19">
        <f t="shared" si="23"/>
        <v>12.576652442987537</v>
      </c>
      <c r="S65" s="19">
        <f t="shared" si="23"/>
        <v>12.227273950122408</v>
      </c>
      <c r="T65" s="19">
        <f t="shared" si="23"/>
        <v>12.01896913628236</v>
      </c>
      <c r="U65" s="19">
        <f t="shared" si="23"/>
        <v>12.111457471849354</v>
      </c>
      <c r="V65" s="19">
        <f>(W28/W$5)*100</f>
        <v>11.6962956688006</v>
      </c>
    </row>
    <row r="66" spans="1:22" ht="30" x14ac:dyDescent="0.25">
      <c r="A66" s="48" t="s">
        <v>55</v>
      </c>
      <c r="B66" s="47">
        <f t="shared" ref="B66:U66" si="24">(B29/B$5)*100</f>
        <v>2.1573347130677343</v>
      </c>
      <c r="C66" s="19">
        <f t="shared" si="24"/>
        <v>2.5927403270841642</v>
      </c>
      <c r="D66" s="19">
        <f t="shared" si="24"/>
        <v>2.6977784219134975</v>
      </c>
      <c r="E66" s="19">
        <f t="shared" si="24"/>
        <v>2.8843832971276848</v>
      </c>
      <c r="F66" s="19">
        <f t="shared" si="24"/>
        <v>3.1569246455812863</v>
      </c>
      <c r="G66" s="19">
        <f t="shared" si="24"/>
        <v>3.494454130652521</v>
      </c>
      <c r="H66" s="19">
        <f t="shared" si="24"/>
        <v>2.854320100592779</v>
      </c>
      <c r="I66" s="19">
        <f t="shared" si="24"/>
        <v>2.9031938435115765</v>
      </c>
      <c r="J66" s="19">
        <f t="shared" si="24"/>
        <v>2.8882040481315721</v>
      </c>
      <c r="K66" s="19">
        <f t="shared" si="24"/>
        <v>3.1615625053375922</v>
      </c>
      <c r="L66" s="19">
        <f t="shared" si="24"/>
        <v>3.2573661077649354</v>
      </c>
      <c r="M66" s="19">
        <f t="shared" si="24"/>
        <v>3.5494901201319333</v>
      </c>
      <c r="N66" s="19">
        <f t="shared" si="24"/>
        <v>3.5416603521959202</v>
      </c>
      <c r="O66" s="19">
        <f t="shared" si="24"/>
        <v>4.7136218238879835</v>
      </c>
      <c r="P66" s="19">
        <f t="shared" si="24"/>
        <v>4.4067746816105293</v>
      </c>
      <c r="Q66" s="19">
        <f t="shared" si="24"/>
        <v>4.9128024484610497</v>
      </c>
      <c r="R66" s="19">
        <f t="shared" si="24"/>
        <v>5.0597677113064128</v>
      </c>
      <c r="S66" s="19">
        <f t="shared" si="24"/>
        <v>4.6259180543972445</v>
      </c>
      <c r="T66" s="19">
        <f t="shared" si="24"/>
        <v>4.7383969524994161</v>
      </c>
      <c r="U66" s="19">
        <f t="shared" si="24"/>
        <v>5.1580889369552771</v>
      </c>
      <c r="V66" s="19">
        <f>(W29/W$5)*100</f>
        <v>5.1044982028971484</v>
      </c>
    </row>
    <row r="67" spans="1:22" x14ac:dyDescent="0.25">
      <c r="A67" s="48" t="s">
        <v>56</v>
      </c>
      <c r="B67" s="47">
        <f t="shared" ref="B67:U67" si="25">(B30/B$5)*100</f>
        <v>1.6399343126448158</v>
      </c>
      <c r="C67" s="19">
        <f t="shared" si="25"/>
        <v>1.4506749522389939</v>
      </c>
      <c r="D67" s="19">
        <f t="shared" si="25"/>
        <v>1.5155593283504836</v>
      </c>
      <c r="E67" s="19">
        <f t="shared" si="25"/>
        <v>1.4180545498431087</v>
      </c>
      <c r="F67" s="19">
        <f t="shared" si="25"/>
        <v>1.7176807388380164</v>
      </c>
      <c r="G67" s="19">
        <f t="shared" si="25"/>
        <v>1.9957710427718218</v>
      </c>
      <c r="H67" s="19">
        <f t="shared" si="25"/>
        <v>2.1196335548769532</v>
      </c>
      <c r="I67" s="19">
        <f t="shared" si="25"/>
        <v>2.2475806717970737</v>
      </c>
      <c r="J67" s="19">
        <f t="shared" si="25"/>
        <v>2.4003840614498317</v>
      </c>
      <c r="K67" s="19">
        <f t="shared" si="25"/>
        <v>3.0539566502126503</v>
      </c>
      <c r="L67" s="19">
        <f t="shared" si="25"/>
        <v>2.7690053719680936</v>
      </c>
      <c r="M67" s="19">
        <f t="shared" si="25"/>
        <v>2.853511665204103</v>
      </c>
      <c r="N67" s="19">
        <f t="shared" si="25"/>
        <v>2.9824508229018276</v>
      </c>
      <c r="O67" s="19">
        <f t="shared" si="25"/>
        <v>3.0222101514877182</v>
      </c>
      <c r="P67" s="19">
        <f t="shared" si="25"/>
        <v>3.1097140003231631</v>
      </c>
      <c r="Q67" s="19">
        <f t="shared" si="25"/>
        <v>2.9956112490616156</v>
      </c>
      <c r="R67" s="19">
        <f t="shared" si="25"/>
        <v>2.9007827733348406</v>
      </c>
      <c r="S67" s="19">
        <f t="shared" si="25"/>
        <v>2.7830835866670256</v>
      </c>
      <c r="T67" s="19">
        <f t="shared" si="25"/>
        <v>2.9723496333151935</v>
      </c>
      <c r="U67" s="19">
        <f t="shared" si="25"/>
        <v>3.1236083720338441</v>
      </c>
      <c r="V67" s="19">
        <f>(W30/W$5)*100</f>
        <v>3.3049750099839055</v>
      </c>
    </row>
    <row r="68" spans="1:22" ht="30" x14ac:dyDescent="0.25">
      <c r="A68" s="48" t="s">
        <v>57</v>
      </c>
      <c r="B68" s="47">
        <f t="shared" ref="B68:U68" si="26">(B31/B$5)*100</f>
        <v>6.1975569702832205</v>
      </c>
      <c r="C68" s="19">
        <f t="shared" si="26"/>
        <v>6.1574958537148614</v>
      </c>
      <c r="D68" s="19">
        <f t="shared" si="26"/>
        <v>6.5135924139216135</v>
      </c>
      <c r="E68" s="19">
        <f t="shared" si="26"/>
        <v>6.6779306460696759</v>
      </c>
      <c r="F68" s="19">
        <f t="shared" si="26"/>
        <v>6.6471891605717754</v>
      </c>
      <c r="G68" s="19">
        <f t="shared" si="26"/>
        <v>6.5344808398560676</v>
      </c>
      <c r="H68" s="19">
        <f t="shared" si="26"/>
        <v>6.0625112268726422</v>
      </c>
      <c r="I68" s="19">
        <f t="shared" si="26"/>
        <v>6.3513558146447808</v>
      </c>
      <c r="J68" s="19">
        <f t="shared" si="26"/>
        <v>6.1883449739055028</v>
      </c>
      <c r="K68" s="19">
        <f t="shared" si="26"/>
        <v>6.9294754641570018</v>
      </c>
      <c r="L68" s="19">
        <f t="shared" si="26"/>
        <v>6.7198437245645444</v>
      </c>
      <c r="M68" s="19">
        <f t="shared" si="26"/>
        <v>7.3274427330771328</v>
      </c>
      <c r="N68" s="19">
        <f t="shared" si="26"/>
        <v>6.3846876610190035</v>
      </c>
      <c r="O68" s="19">
        <f t="shared" si="26"/>
        <v>6.5257408413301947</v>
      </c>
      <c r="P68" s="19">
        <f t="shared" si="26"/>
        <v>6.5264333034651942</v>
      </c>
      <c r="Q68" s="19">
        <f t="shared" si="26"/>
        <v>5.6534041693133918</v>
      </c>
      <c r="R68" s="19">
        <f t="shared" si="26"/>
        <v>5.3593127419673898</v>
      </c>
      <c r="S68" s="19">
        <f t="shared" si="26"/>
        <v>5.8661321998332037</v>
      </c>
      <c r="T68" s="19">
        <f t="shared" si="26"/>
        <v>5.7969887791857779</v>
      </c>
      <c r="U68" s="19">
        <f t="shared" si="26"/>
        <v>5.116101533176411</v>
      </c>
      <c r="V68" s="19">
        <f>(W31/W$5)*100</f>
        <v>5.2654508489344458</v>
      </c>
    </row>
    <row r="69" spans="1:22" x14ac:dyDescent="0.25">
      <c r="A69" s="48" t="s">
        <v>58</v>
      </c>
      <c r="B69" s="47">
        <f t="shared" ref="B69:U69" si="27">(B32/B$5)*100</f>
        <v>6.705959102872697</v>
      </c>
      <c r="C69" s="19">
        <f t="shared" si="27"/>
        <v>6.7201310016165268</v>
      </c>
      <c r="D69" s="19">
        <f t="shared" si="27"/>
        <v>7.020849292946024</v>
      </c>
      <c r="E69" s="19">
        <f t="shared" si="27"/>
        <v>7.1023412985759107</v>
      </c>
      <c r="F69" s="19">
        <f t="shared" si="27"/>
        <v>7.2746524441655716</v>
      </c>
      <c r="G69" s="19">
        <f t="shared" si="27"/>
        <v>7.2096301517231147</v>
      </c>
      <c r="H69" s="19">
        <f t="shared" si="27"/>
        <v>7.0468834201544812</v>
      </c>
      <c r="I69" s="19">
        <f t="shared" si="27"/>
        <v>6.755953363939625</v>
      </c>
      <c r="J69" s="19">
        <f t="shared" si="27"/>
        <v>6.6343518188716644</v>
      </c>
      <c r="K69" s="19">
        <f t="shared" si="27"/>
        <v>7.6997967444958748</v>
      </c>
      <c r="L69" s="19">
        <f t="shared" si="27"/>
        <v>6.8761191600195337</v>
      </c>
      <c r="M69" s="19">
        <f t="shared" si="27"/>
        <v>6.5648924259388144</v>
      </c>
      <c r="N69" s="19">
        <f t="shared" si="27"/>
        <v>7.8046858424514278</v>
      </c>
      <c r="O69" s="19">
        <f t="shared" si="27"/>
        <v>7.4431166636489827</v>
      </c>
      <c r="P69" s="19">
        <f t="shared" si="27"/>
        <v>7.149257458466149</v>
      </c>
      <c r="Q69" s="19">
        <f t="shared" si="27"/>
        <v>6.4416469365363511</v>
      </c>
      <c r="R69" s="19">
        <f t="shared" si="27"/>
        <v>6.7157430694887958</v>
      </c>
      <c r="S69" s="19">
        <f t="shared" si="27"/>
        <v>6.210486669715638</v>
      </c>
      <c r="T69" s="19">
        <f t="shared" si="27"/>
        <v>5.8656611987872189</v>
      </c>
      <c r="U69" s="19">
        <f t="shared" si="27"/>
        <v>5.8820535657484569</v>
      </c>
      <c r="V69" s="19">
        <f>(W32/W$5)*100</f>
        <v>6.0000242034054203</v>
      </c>
    </row>
    <row r="70" spans="1:22" x14ac:dyDescent="0.25">
      <c r="A70" s="48" t="s">
        <v>59</v>
      </c>
      <c r="B70" s="47">
        <f t="shared" ref="B70:U70" si="28">(B33/B$5)*100</f>
        <v>11.182597350010123</v>
      </c>
      <c r="C70" s="19">
        <f t="shared" si="28"/>
        <v>10.994478617764996</v>
      </c>
      <c r="D70" s="19">
        <f t="shared" si="28"/>
        <v>10.882212882254292</v>
      </c>
      <c r="E70" s="19">
        <f t="shared" si="28"/>
        <v>11.082951162603589</v>
      </c>
      <c r="F70" s="19">
        <f t="shared" si="28"/>
        <v>11.627678974097533</v>
      </c>
      <c r="G70" s="19">
        <f t="shared" si="28"/>
        <v>11.841080238898988</v>
      </c>
      <c r="H70" s="19">
        <f t="shared" si="28"/>
        <v>11.886114603915935</v>
      </c>
      <c r="I70" s="19">
        <f t="shared" si="28"/>
        <v>11.601215444066455</v>
      </c>
      <c r="J70" s="19">
        <f t="shared" si="28"/>
        <v>11.874932247224072</v>
      </c>
      <c r="K70" s="19">
        <f t="shared" si="28"/>
        <v>13.418279331135668</v>
      </c>
      <c r="L70" s="19">
        <f t="shared" si="28"/>
        <v>12.461338108416085</v>
      </c>
      <c r="M70" s="19">
        <f t="shared" si="28"/>
        <v>12.144824038490636</v>
      </c>
      <c r="N70" s="19">
        <f t="shared" si="28"/>
        <v>12.786045524808292</v>
      </c>
      <c r="O70" s="19">
        <f t="shared" si="28"/>
        <v>13.267246061922865</v>
      </c>
      <c r="P70" s="19">
        <f t="shared" si="28"/>
        <v>13.074900480338442</v>
      </c>
      <c r="Q70" s="19">
        <f t="shared" si="28"/>
        <v>13.81301611133568</v>
      </c>
      <c r="R70" s="19">
        <f t="shared" si="28"/>
        <v>13.825698702913499</v>
      </c>
      <c r="S70" s="19">
        <f t="shared" si="28"/>
        <v>13.055876893277018</v>
      </c>
      <c r="T70" s="19">
        <f t="shared" si="28"/>
        <v>12.957060302158647</v>
      </c>
      <c r="U70" s="19">
        <f t="shared" si="28"/>
        <v>12.901584070233477</v>
      </c>
      <c r="V70" s="19">
        <f>(W33/W$5)*100</f>
        <v>13.221110210206577</v>
      </c>
    </row>
    <row r="71" spans="1:22" ht="30" x14ac:dyDescent="0.25">
      <c r="A71" s="48" t="s">
        <v>60</v>
      </c>
      <c r="B71" s="47">
        <f t="shared" ref="B71:U71" si="29">(B34/B$5)*100</f>
        <v>2.6319933412818028</v>
      </c>
      <c r="C71" s="19">
        <f t="shared" si="29"/>
        <v>2.7837843511851026</v>
      </c>
      <c r="D71" s="19">
        <f t="shared" si="29"/>
        <v>2.7619619453818922</v>
      </c>
      <c r="E71" s="19">
        <f t="shared" si="29"/>
        <v>2.8159948507522725</v>
      </c>
      <c r="F71" s="19">
        <f t="shared" si="29"/>
        <v>2.9726073060256084</v>
      </c>
      <c r="G71" s="19">
        <f t="shared" si="29"/>
        <v>2.8823682160477802</v>
      </c>
      <c r="H71" s="19">
        <f t="shared" si="29"/>
        <v>2.841746003233339</v>
      </c>
      <c r="I71" s="19">
        <f t="shared" si="29"/>
        <v>2.7562175909105924</v>
      </c>
      <c r="J71" s="19">
        <f t="shared" si="29"/>
        <v>2.6868815139454569</v>
      </c>
      <c r="K71" s="19">
        <f t="shared" si="29"/>
        <v>3.1017814747126242</v>
      </c>
      <c r="L71" s="19">
        <f t="shared" si="29"/>
        <v>3.0669054208041677</v>
      </c>
      <c r="M71" s="19">
        <f t="shared" si="29"/>
        <v>2.8837715980270526</v>
      </c>
      <c r="N71" s="19">
        <f t="shared" si="29"/>
        <v>2.9127390658624552</v>
      </c>
      <c r="O71" s="19">
        <f t="shared" si="29"/>
        <v>2.8245518739815312</v>
      </c>
      <c r="P71" s="19">
        <f t="shared" si="29"/>
        <v>2.680787931313072</v>
      </c>
      <c r="Q71" s="19">
        <f t="shared" si="29"/>
        <v>2.780504706357914</v>
      </c>
      <c r="R71" s="19">
        <f t="shared" si="29"/>
        <v>2.7397066719416734</v>
      </c>
      <c r="S71" s="19">
        <f t="shared" si="29"/>
        <v>2.6848887573646123</v>
      </c>
      <c r="T71" s="19">
        <f t="shared" si="29"/>
        <v>2.5952991785223771</v>
      </c>
      <c r="U71" s="19">
        <f t="shared" si="29"/>
        <v>2.3614733761689677</v>
      </c>
      <c r="V71" s="19">
        <f>(W34/W$5)*100</f>
        <v>2.3307879418634205</v>
      </c>
    </row>
    <row r="72" spans="1:22" x14ac:dyDescent="0.25">
      <c r="A72" s="48" t="s">
        <v>61</v>
      </c>
      <c r="B72" s="47">
        <f t="shared" ref="B72:U72" si="30">(B35/B$5)*100</f>
        <v>9.4481812251141647E-2</v>
      </c>
      <c r="C72" s="19">
        <f t="shared" si="30"/>
        <v>9.6571704490584248E-2</v>
      </c>
      <c r="D72" s="19">
        <f t="shared" si="30"/>
        <v>0.11180355700946192</v>
      </c>
      <c r="E72" s="19">
        <f t="shared" si="30"/>
        <v>0.14884544211119158</v>
      </c>
      <c r="F72" s="19">
        <f t="shared" si="30"/>
        <v>0.20588638992921432</v>
      </c>
      <c r="G72" s="19">
        <f t="shared" si="30"/>
        <v>0.23185072522906852</v>
      </c>
      <c r="H72" s="19">
        <f t="shared" si="30"/>
        <v>0.22813005209268905</v>
      </c>
      <c r="I72" s="19">
        <f t="shared" si="30"/>
        <v>0.22129008818575158</v>
      </c>
      <c r="J72" s="19">
        <f t="shared" si="30"/>
        <v>0.23074659687485483</v>
      </c>
      <c r="K72" s="19">
        <f t="shared" si="30"/>
        <v>0.27840879976770799</v>
      </c>
      <c r="L72" s="19">
        <f t="shared" si="30"/>
        <v>0.21487872375061043</v>
      </c>
      <c r="M72" s="19">
        <f t="shared" si="30"/>
        <v>0.27839138197113206</v>
      </c>
      <c r="N72" s="19">
        <f t="shared" si="30"/>
        <v>0.32885763646834171</v>
      </c>
      <c r="O72" s="19">
        <f t="shared" si="30"/>
        <v>0.38777234594725085</v>
      </c>
      <c r="P72" s="19">
        <f t="shared" si="30"/>
        <v>0.43039499390396174</v>
      </c>
      <c r="Q72" s="19">
        <f t="shared" si="30"/>
        <v>0.43310042155107692</v>
      </c>
      <c r="R72" s="19">
        <f t="shared" si="30"/>
        <v>0.35182411620086468</v>
      </c>
      <c r="S72" s="19">
        <f t="shared" si="30"/>
        <v>0.35915095101019612</v>
      </c>
      <c r="T72" s="19">
        <f t="shared" si="30"/>
        <v>0.33688356785612483</v>
      </c>
      <c r="U72" s="19">
        <f t="shared" si="30"/>
        <v>0.3613461416120618</v>
      </c>
      <c r="V72" s="19">
        <f>(W35/W$5)*100</f>
        <v>0.35579005966139438</v>
      </c>
    </row>
  </sheetData>
  <phoneticPr fontId="6" type="noConversion"/>
  <printOptions gridLines="1"/>
  <pageMargins left="0" right="0" top="0" bottom="0" header="0.51181102362204722" footer="0.74803149606299213"/>
  <pageSetup paperSize="9" scale="75" orientation="landscape" r:id="rId1"/>
  <rowBreaks count="1" manualBreakCount="1">
    <brk id="37" max="16383" man="1"/>
  </rowBreak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F1893-1CCF-4CA9-AB43-F47D64D4739B}">
  <sheetPr>
    <tabColor theme="6" tint="0.79998168889431442"/>
  </sheetPr>
  <dimension ref="A1:V35"/>
  <sheetViews>
    <sheetView zoomScaleNormal="100" workbookViewId="0">
      <selection activeCell="A3" sqref="A3"/>
    </sheetView>
  </sheetViews>
  <sheetFormatPr defaultColWidth="9.140625" defaultRowHeight="15" x14ac:dyDescent="0.25"/>
  <cols>
    <col min="1" max="1" width="41.7109375" style="7" customWidth="1"/>
    <col min="2" max="20" width="6.5703125" style="7" customWidth="1"/>
    <col min="21" max="21" width="5.85546875" style="7" bestFit="1" customWidth="1"/>
    <col min="22" max="22" width="5.85546875" style="7" customWidth="1"/>
    <col min="23" max="16384" width="9.140625" style="7"/>
  </cols>
  <sheetData>
    <row r="1" spans="1:22" ht="18.75" x14ac:dyDescent="0.3">
      <c r="A1" s="8" t="s">
        <v>138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2" x14ac:dyDescent="0.25">
      <c r="A2" s="7" t="s">
        <v>29</v>
      </c>
    </row>
    <row r="4" spans="1:22" ht="45" x14ac:dyDescent="0.25">
      <c r="A4" s="4" t="s">
        <v>62</v>
      </c>
      <c r="B4" s="51" t="s">
        <v>85</v>
      </c>
      <c r="C4" s="49" t="s">
        <v>86</v>
      </c>
      <c r="D4" s="49" t="s">
        <v>87</v>
      </c>
      <c r="E4" s="49" t="s">
        <v>88</v>
      </c>
      <c r="F4" s="49" t="s">
        <v>89</v>
      </c>
      <c r="G4" s="49" t="s">
        <v>90</v>
      </c>
      <c r="H4" s="49" t="s">
        <v>91</v>
      </c>
      <c r="I4" s="49" t="s">
        <v>92</v>
      </c>
      <c r="J4" s="49" t="s">
        <v>93</v>
      </c>
      <c r="K4" s="49" t="s">
        <v>94</v>
      </c>
      <c r="L4" s="49" t="s">
        <v>95</v>
      </c>
      <c r="M4" s="49" t="s">
        <v>96</v>
      </c>
      <c r="N4" s="49" t="s">
        <v>97</v>
      </c>
      <c r="O4" s="49" t="s">
        <v>98</v>
      </c>
      <c r="P4" s="49" t="s">
        <v>99</v>
      </c>
      <c r="Q4" s="49" t="s">
        <v>100</v>
      </c>
      <c r="R4" s="49" t="s">
        <v>101</v>
      </c>
      <c r="S4" s="49" t="s">
        <v>102</v>
      </c>
      <c r="T4" s="15" t="s">
        <v>103</v>
      </c>
      <c r="U4" s="49" t="s">
        <v>117</v>
      </c>
      <c r="V4" s="49" t="s">
        <v>137</v>
      </c>
    </row>
    <row r="5" spans="1:22" x14ac:dyDescent="0.25">
      <c r="A5" s="35" t="s">
        <v>30</v>
      </c>
      <c r="B5" s="50">
        <f>(('Psavo toimialat 2'!C5-'Psavo toimialat 2'!B5)/'Psavo toimialat 2'!B5)*100</f>
        <v>7.1536229275864391</v>
      </c>
      <c r="C5" s="50">
        <f>(('Psavo toimialat 2'!D5-'Psavo toimialat 2'!C5)/'Psavo toimialat 2'!C5)*100</f>
        <v>1.3981903302332301</v>
      </c>
      <c r="D5" s="50">
        <f>(('Psavo toimialat 2'!E5-'Psavo toimialat 2'!D5)/'Psavo toimialat 2'!D5)*100</f>
        <v>2.9338081533779321</v>
      </c>
      <c r="E5" s="50">
        <f>(('Psavo toimialat 2'!F5-'Psavo toimialat 2'!E5)/'Psavo toimialat 2'!E5)*100</f>
        <v>2.5806581382251039</v>
      </c>
      <c r="F5" s="50">
        <f>(('Psavo toimialat 2'!G5-'Psavo toimialat 2'!F5)/'Psavo toimialat 2'!F5)*100</f>
        <v>5.715798348987235</v>
      </c>
      <c r="G5" s="50">
        <f>(('Psavo toimialat 2'!H5-'Psavo toimialat 2'!G5)/'Psavo toimialat 2'!G5)*100</f>
        <v>3.2570389880179613</v>
      </c>
      <c r="H5" s="50">
        <f>(('Psavo toimialat 2'!I5-'Psavo toimialat 2'!H5)/'Psavo toimialat 2'!H5)*100</f>
        <v>8.7731273576432489</v>
      </c>
      <c r="I5" s="50">
        <f>(('Psavo toimialat 2'!J5-'Psavo toimialat 2'!I5)/'Psavo toimialat 2'!I5)*100</f>
        <v>6.6370512270040054</v>
      </c>
      <c r="J5" s="50">
        <f>(('Psavo toimialat 2'!K5-'Psavo toimialat 2'!J5)/'Psavo toimialat 2'!J5)*100</f>
        <v>-9.3320737769656112</v>
      </c>
      <c r="K5" s="50">
        <f>(('Psavo toimialat 2'!L5-'Psavo toimialat 2'!K5)/'Psavo toimialat 2'!K5)*100</f>
        <v>4.9242488940509368</v>
      </c>
      <c r="L5" s="50">
        <f>(('Psavo toimialat 2'!M5-'Psavo toimialat 2'!L5)/'Psavo toimialat 2'!L5)*100</f>
        <v>7.5923815725215631</v>
      </c>
      <c r="M5" s="50">
        <f>(('Psavo toimialat 2'!N5-'Psavo toimialat 2'!M5)/'Psavo toimialat 2'!M5)*100</f>
        <v>-0.16340363724391432</v>
      </c>
      <c r="N5" s="50">
        <f>(('Psavo toimialat 2'!O5-'Psavo toimialat 2'!N5)/'Psavo toimialat 2'!N5)*100</f>
        <v>0.43948716394386683</v>
      </c>
      <c r="O5" s="50">
        <f>(('Psavo toimialat 2'!P5-'Psavo toimialat 2'!O5)/'Psavo toimialat 2'!O5)*100</f>
        <v>2.7174241052567965</v>
      </c>
      <c r="P5" s="50">
        <f>(('Psavo toimialat 2'!Q5-'Psavo toimialat 2'!P5)/'Psavo toimialat 2'!P5)*100</f>
        <v>1.7494895485993855</v>
      </c>
      <c r="Q5" s="50">
        <f>(('Psavo toimialat 2'!R5-'Psavo toimialat 2'!Q5)/'Psavo toimialat 2'!Q5)*100</f>
        <v>2.1741641161863985</v>
      </c>
      <c r="R5" s="50">
        <f>(('Psavo toimialat 2'!S5-'Psavo toimialat 2'!R5)/'Psavo toimialat 2'!R5)*100</f>
        <v>5.0413993839545626</v>
      </c>
      <c r="S5" s="50">
        <f>(('Psavo toimialat 2'!T5-'Psavo toimialat 2'!S5)/'Psavo toimialat 2'!S5)*100</f>
        <v>3.8148018616663579</v>
      </c>
      <c r="T5" s="50">
        <f>(('Psavo toimialat 2'!U5-'Psavo toimialat 2'!T5)/'Psavo toimialat 2'!T5)*100</f>
        <v>1.8360154448158776</v>
      </c>
      <c r="U5" s="50">
        <f>(('Psavo toimialat 2'!V5-'Psavo toimialat 2'!U5)/'Psavo toimialat 2'!U5)*100</f>
        <v>-0.86265029582034713</v>
      </c>
      <c r="V5" s="50">
        <f>(('Psavo toimialat 2'!W5-'Psavo toimialat 2'!V5)/'Psavo toimialat 2'!V5)*100</f>
        <v>6.0525944274035126</v>
      </c>
    </row>
    <row r="6" spans="1:22" x14ac:dyDescent="0.25">
      <c r="A6" s="35" t="s">
        <v>32</v>
      </c>
      <c r="B6" s="50">
        <f>(('Psavo toimialat 2'!C6-'Psavo toimialat 2'!B6)/'Psavo toimialat 2'!B6)*100</f>
        <v>6.6021126760563389</v>
      </c>
      <c r="C6" s="50">
        <f>(('Psavo toimialat 2'!D6-'Psavo toimialat 2'!C6)/'Psavo toimialat 2'!C6)*100</f>
        <v>0.90834021469860338</v>
      </c>
      <c r="D6" s="50">
        <f>(('Psavo toimialat 2'!E6-'Psavo toimialat 2'!D6)/'Psavo toimialat 2'!D6)*100</f>
        <v>-12.765957446808518</v>
      </c>
      <c r="E6" s="50">
        <f>(('Psavo toimialat 2'!F6-'Psavo toimialat 2'!E6)/'Psavo toimialat 2'!E6)*100</f>
        <v>14.540337711069421</v>
      </c>
      <c r="F6" s="50">
        <f>(('Psavo toimialat 2'!G6-'Psavo toimialat 2'!F6)/'Psavo toimialat 2'!F6)*100</f>
        <v>-11.384111384111378</v>
      </c>
      <c r="G6" s="50">
        <f>(('Psavo toimialat 2'!H6-'Psavo toimialat 2'!G6)/'Psavo toimialat 2'!G6)*100</f>
        <v>-22.920517560073932</v>
      </c>
      <c r="H6" s="50">
        <f>(('Psavo toimialat 2'!I6-'Psavo toimialat 2'!H6)/'Psavo toimialat 2'!H6)*100</f>
        <v>42.326139088729008</v>
      </c>
      <c r="I6" s="50">
        <f>(('Psavo toimialat 2'!J6-'Psavo toimialat 2'!I6)/'Psavo toimialat 2'!I6)*100</f>
        <v>-22.240943555181133</v>
      </c>
      <c r="J6" s="50">
        <f>(('Psavo toimialat 2'!K6-'Psavo toimialat 2'!J6)/'Psavo toimialat 2'!J6)*100</f>
        <v>17.876489707475624</v>
      </c>
      <c r="K6" s="50">
        <f>(('Psavo toimialat 2'!L6-'Psavo toimialat 2'!K6)/'Psavo toimialat 2'!K6)*100</f>
        <v>2.1139705882352913</v>
      </c>
      <c r="L6" s="50">
        <f>(('Psavo toimialat 2'!M6-'Psavo toimialat 2'!L6)/'Psavo toimialat 2'!L6)*100</f>
        <v>-23.582358235823573</v>
      </c>
      <c r="M6" s="50">
        <f>(('Psavo toimialat 2'!N6-'Psavo toimialat 2'!M6)/'Psavo toimialat 2'!M6)*100</f>
        <v>10.129564193168425</v>
      </c>
      <c r="N6" s="50">
        <f>(('Psavo toimialat 2'!O6-'Psavo toimialat 2'!N6)/'Psavo toimialat 2'!N6)*100</f>
        <v>-3.1016042780748725</v>
      </c>
      <c r="O6" s="50">
        <f>(('Psavo toimialat 2'!P6-'Psavo toimialat 2'!O6)/'Psavo toimialat 2'!O6)*100</f>
        <v>16.335540838852111</v>
      </c>
      <c r="P6" s="50">
        <f>(('Psavo toimialat 2'!Q6-'Psavo toimialat 2'!P6)/'Psavo toimialat 2'!P6)*100</f>
        <v>-24.193548387096772</v>
      </c>
      <c r="Q6" s="50">
        <f>(('Psavo toimialat 2'!R6-'Psavo toimialat 2'!Q6)/'Psavo toimialat 2'!Q6)*100</f>
        <v>7.1339173967459173</v>
      </c>
      <c r="R6" s="50">
        <f>(('Psavo toimialat 2'!S6-'Psavo toimialat 2'!R6)/'Psavo toimialat 2'!R6)*100</f>
        <v>8.995327102803742</v>
      </c>
      <c r="S6" s="50">
        <f>(('Psavo toimialat 2'!T6-'Psavo toimialat 2'!S6)/'Psavo toimialat 2'!S6)*100</f>
        <v>0.75026795284030312</v>
      </c>
      <c r="T6" s="50">
        <f>(('Psavo toimialat 2'!U6-'Psavo toimialat 2'!T6)/'Psavo toimialat 2'!T6)*100</f>
        <v>17.978723404255327</v>
      </c>
      <c r="U6" s="50">
        <f>(('Psavo toimialat 2'!V6-'Psavo toimialat 2'!U6)/'Psavo toimialat 2'!U6)*100</f>
        <v>11.181244364292146</v>
      </c>
      <c r="V6" s="103">
        <f>(('Psavo toimialat 2'!W6-'Psavo toimialat 2'!V6)/'Psavo toimialat 2'!V6)*100</f>
        <v>-1.3787510137875125</v>
      </c>
    </row>
    <row r="7" spans="1:22" x14ac:dyDescent="0.25">
      <c r="A7" s="35" t="s">
        <v>33</v>
      </c>
      <c r="B7" s="50">
        <f>(('Psavo toimialat 2'!C7-'Psavo toimialat 2'!B7)/'Psavo toimialat 2'!B7)*100</f>
        <v>-7.0975918884664067</v>
      </c>
      <c r="C7" s="50">
        <f>(('Psavo toimialat 2'!D7-'Psavo toimialat 2'!C7)/'Psavo toimialat 2'!C7)*100</f>
        <v>3.4561164165529763</v>
      </c>
      <c r="D7" s="50">
        <f>(('Psavo toimialat 2'!E7-'Psavo toimialat 2'!D7)/'Psavo toimialat 2'!D7)*100</f>
        <v>-3.2527472527472554</v>
      </c>
      <c r="E7" s="50">
        <f>(('Psavo toimialat 2'!F7-'Psavo toimialat 2'!E7)/'Psavo toimialat 2'!E7)*100</f>
        <v>-5.0431621990004523</v>
      </c>
      <c r="F7" s="50">
        <f>(('Psavo toimialat 2'!G7-'Psavo toimialat 2'!F7)/'Psavo toimialat 2'!F7)*100</f>
        <v>-4.9282296650717763</v>
      </c>
      <c r="G7" s="50">
        <f>(('Psavo toimialat 2'!H7-'Psavo toimialat 2'!G7)/'Psavo toimialat 2'!G7)*100</f>
        <v>3.2712632108706599</v>
      </c>
      <c r="H7" s="50">
        <f>(('Psavo toimialat 2'!I7-'Psavo toimialat 2'!H7)/'Psavo toimialat 2'!H7)*100</f>
        <v>37.62183235867446</v>
      </c>
      <c r="I7" s="50">
        <f>(('Psavo toimialat 2'!J7-'Psavo toimialat 2'!I7)/'Psavo toimialat 2'!I7)*100</f>
        <v>-1.983002832861178</v>
      </c>
      <c r="J7" s="50">
        <f>(('Psavo toimialat 2'!K7-'Psavo toimialat 2'!J7)/'Psavo toimialat 2'!J7)*100</f>
        <v>-13.728323699421965</v>
      </c>
      <c r="K7" s="50">
        <f>(('Psavo toimialat 2'!L7-'Psavo toimialat 2'!K7)/'Psavo toimialat 2'!K7)*100</f>
        <v>13.190954773869345</v>
      </c>
      <c r="L7" s="50">
        <f>(('Psavo toimialat 2'!M7-'Psavo toimialat 2'!L7)/'Psavo toimialat 2'!L7)*100</f>
        <v>6.4372918978912228</v>
      </c>
      <c r="M7" s="50">
        <f>(('Psavo toimialat 2'!N7-'Psavo toimialat 2'!M7)/'Psavo toimialat 2'!M7)*100</f>
        <v>-1.1470281543274283</v>
      </c>
      <c r="N7" s="50">
        <f>(('Psavo toimialat 2'!O7-'Psavo toimialat 2'!N7)/'Psavo toimialat 2'!N7)*100</f>
        <v>9.6343178621659771</v>
      </c>
      <c r="O7" s="50">
        <f>(('Psavo toimialat 2'!P7-'Psavo toimialat 2'!O7)/'Psavo toimialat 2'!O7)*100</f>
        <v>6.2860808210391168</v>
      </c>
      <c r="P7" s="50">
        <f>(('Psavo toimialat 2'!Q7-'Psavo toimialat 2'!P7)/'Psavo toimialat 2'!P7)*100</f>
        <v>-0.2112251056125494</v>
      </c>
      <c r="Q7" s="50">
        <f>(('Psavo toimialat 2'!R7-'Psavo toimialat 2'!Q7)/'Psavo toimialat 2'!Q7)*100</f>
        <v>7.3480495917750259</v>
      </c>
      <c r="R7" s="50">
        <f>(('Psavo toimialat 2'!S7-'Psavo toimialat 2'!R7)/'Psavo toimialat 2'!R7)*100</f>
        <v>9.7464788732394432</v>
      </c>
      <c r="S7" s="50">
        <f>(('Psavo toimialat 2'!T7-'Psavo toimialat 2'!S7)/'Psavo toimialat 2'!S7)*100</f>
        <v>11.652977412731</v>
      </c>
      <c r="T7" s="50">
        <f>(('Psavo toimialat 2'!U7-'Psavo toimialat 2'!T7)/'Psavo toimialat 2'!T7)*100</f>
        <v>-9.7241379310344858</v>
      </c>
      <c r="U7" s="50">
        <f>(('Psavo toimialat 2'!V7-'Psavo toimialat 2'!U7)/'Psavo toimialat 2'!U7)*100</f>
        <v>3.437738731856379</v>
      </c>
      <c r="V7" s="103">
        <f>(('Psavo toimialat 2'!W7-'Psavo toimialat 2'!V7)/'Psavo toimialat 2'!V7)*100</f>
        <v>10.684391925160028</v>
      </c>
    </row>
    <row r="8" spans="1:22" x14ac:dyDescent="0.25">
      <c r="A8" s="35" t="s">
        <v>34</v>
      </c>
      <c r="B8" s="50">
        <f>(('Psavo toimialat 2'!C8-'Psavo toimialat 2'!B8)/'Psavo toimialat 2'!B8)*100</f>
        <v>104.09356725146198</v>
      </c>
      <c r="C8" s="50">
        <f>(('Psavo toimialat 2'!D8-'Psavo toimialat 2'!C8)/'Psavo toimialat 2'!C8)*100</f>
        <v>8.3094555873925469</v>
      </c>
      <c r="D8" s="50">
        <f>(('Psavo toimialat 2'!E8-'Psavo toimialat 2'!D8)/'Psavo toimialat 2'!D8)*100</f>
        <v>33.862433862433875</v>
      </c>
      <c r="E8" s="50">
        <f>(('Psavo toimialat 2'!F8-'Psavo toimialat 2'!E8)/'Psavo toimialat 2'!E8)*100</f>
        <v>-13.636363636363633</v>
      </c>
      <c r="F8" s="50">
        <f>(('Psavo toimialat 2'!G8-'Psavo toimialat 2'!F8)/'Psavo toimialat 2'!F8)*100</f>
        <v>-5.034324942791768</v>
      </c>
      <c r="G8" s="50">
        <f>(('Psavo toimialat 2'!H8-'Psavo toimialat 2'!G8)/'Psavo toimialat 2'!G8)*100</f>
        <v>53.493975903614469</v>
      </c>
      <c r="H8" s="50">
        <f>(('Psavo toimialat 2'!I8-'Psavo toimialat 2'!H8)/'Psavo toimialat 2'!H8)*100</f>
        <v>-1.883830455259031</v>
      </c>
      <c r="I8" s="50">
        <f>(('Psavo toimialat 2'!J8-'Psavo toimialat 2'!I8)/'Psavo toimialat 2'!I8)*100</f>
        <v>216.8</v>
      </c>
      <c r="J8" s="50">
        <f>(('Psavo toimialat 2'!K8-'Psavo toimialat 2'!J8)/'Psavo toimialat 2'!J8)*100</f>
        <v>-50.909090909090907</v>
      </c>
      <c r="K8" s="50">
        <f>(('Psavo toimialat 2'!L8-'Psavo toimialat 2'!K8)/'Psavo toimialat 2'!K8)*100</f>
        <v>-0.41152263374486181</v>
      </c>
      <c r="L8" s="50">
        <f>(('Psavo toimialat 2'!M8-'Psavo toimialat 2'!L8)/'Psavo toimialat 2'!L8)*100</f>
        <v>-56.095041322314046</v>
      </c>
      <c r="M8" s="50">
        <f>(('Psavo toimialat 2'!N8-'Psavo toimialat 2'!M8)/'Psavo toimialat 2'!M8)*100</f>
        <v>-38.117647058823529</v>
      </c>
      <c r="N8" s="50">
        <f>(('Psavo toimialat 2'!O8-'Psavo toimialat 2'!N8)/'Psavo toimialat 2'!N8)*100</f>
        <v>23.954372623574148</v>
      </c>
      <c r="O8" s="50">
        <f>(('Psavo toimialat 2'!P8-'Psavo toimialat 2'!O8)/'Psavo toimialat 2'!O8)*100</f>
        <v>31.901840490797539</v>
      </c>
      <c r="P8" s="50">
        <f>(('Psavo toimialat 2'!Q8-'Psavo toimialat 2'!P8)/'Psavo toimialat 2'!P8)*100</f>
        <v>27.906976744186046</v>
      </c>
      <c r="Q8" s="50">
        <f>(('Psavo toimialat 2'!R8-'Psavo toimialat 2'!Q8)/'Psavo toimialat 2'!Q8)*100</f>
        <v>-30.545454545454543</v>
      </c>
      <c r="R8" s="50">
        <f>(('Psavo toimialat 2'!S8-'Psavo toimialat 2'!R8)/'Psavo toimialat 2'!R8)*100</f>
        <v>27.748691099476424</v>
      </c>
      <c r="S8" s="50">
        <f>(('Psavo toimialat 2'!T8-'Psavo toimialat 2'!S8)/'Psavo toimialat 2'!S8)*100</f>
        <v>7.9918032786885362</v>
      </c>
      <c r="T8" s="50">
        <f>(('Psavo toimialat 2'!U8-'Psavo toimialat 2'!T8)/'Psavo toimialat 2'!T8)*100</f>
        <v>-28.842504743833018</v>
      </c>
      <c r="U8" s="50">
        <f>(('Psavo toimialat 2'!V8-'Psavo toimialat 2'!U8)/'Psavo toimialat 2'!U8)*100</f>
        <v>25.600000000000005</v>
      </c>
      <c r="V8" s="103">
        <f>(('Psavo toimialat 2'!W8-'Psavo toimialat 2'!V8)/'Psavo toimialat 2'!V8)*100</f>
        <v>-54.140127388535028</v>
      </c>
    </row>
    <row r="9" spans="1:22" x14ac:dyDescent="0.25">
      <c r="A9" s="35" t="s">
        <v>35</v>
      </c>
      <c r="B9" s="50">
        <f>(('Psavo toimialat 2'!C9-'Psavo toimialat 2'!B9)/'Psavo toimialat 2'!B9)*100</f>
        <v>28.304093567251464</v>
      </c>
      <c r="C9" s="50">
        <f>(('Psavo toimialat 2'!D9-'Psavo toimialat 2'!C9)/'Psavo toimialat 2'!C9)*100</f>
        <v>1.2762078395624352</v>
      </c>
      <c r="D9" s="50">
        <f>(('Psavo toimialat 2'!E9-'Psavo toimialat 2'!D9)/'Psavo toimialat 2'!D9)*100</f>
        <v>-12.241224122412236</v>
      </c>
      <c r="E9" s="50">
        <f>(('Psavo toimialat 2'!F9-'Psavo toimialat 2'!E9)/'Psavo toimialat 2'!E9)*100</f>
        <v>-5.6410256410256414</v>
      </c>
      <c r="F9" s="50">
        <f>(('Psavo toimialat 2'!G9-'Psavo toimialat 2'!F9)/'Psavo toimialat 2'!F9)*100</f>
        <v>4.7826086956521801</v>
      </c>
      <c r="G9" s="50">
        <f>(('Psavo toimialat 2'!H9-'Psavo toimialat 2'!G9)/'Psavo toimialat 2'!G9)*100</f>
        <v>4.8755186721991581</v>
      </c>
      <c r="H9" s="50">
        <f>(('Psavo toimialat 2'!I9-'Psavo toimialat 2'!H9)/'Psavo toimialat 2'!H9)*100</f>
        <v>-3.5608308605341192</v>
      </c>
      <c r="I9" s="50">
        <f>(('Psavo toimialat 2'!J9-'Psavo toimialat 2'!I9)/'Psavo toimialat 2'!I9)*100</f>
        <v>30.15384615384616</v>
      </c>
      <c r="J9" s="50">
        <f>(('Psavo toimialat 2'!K9-'Psavo toimialat 2'!J9)/'Psavo toimialat 2'!J9)*100</f>
        <v>-23.32545311268716</v>
      </c>
      <c r="K9" s="50">
        <f>(('Psavo toimialat 2'!L9-'Psavo toimialat 2'!K9)/'Psavo toimialat 2'!K9)*100</f>
        <v>6.7831449126413244</v>
      </c>
      <c r="L9" s="50">
        <f>(('Psavo toimialat 2'!M9-'Psavo toimialat 2'!L9)/'Psavo toimialat 2'!L9)*100</f>
        <v>26.467757459095282</v>
      </c>
      <c r="M9" s="50">
        <f>(('Psavo toimialat 2'!N9-'Psavo toimialat 2'!M9)/'Psavo toimialat 2'!M9)*100</f>
        <v>4.7945205479451918</v>
      </c>
      <c r="N9" s="50">
        <f>(('Psavo toimialat 2'!O9-'Psavo toimialat 2'!N9)/'Psavo toimialat 2'!N9)*100</f>
        <v>-37.835875090777051</v>
      </c>
      <c r="O9" s="50">
        <f>(('Psavo toimialat 2'!P9-'Psavo toimialat 2'!O9)/'Psavo toimialat 2'!O9)*100</f>
        <v>-7.3598130841121465</v>
      </c>
      <c r="P9" s="50">
        <f>(('Psavo toimialat 2'!Q9-'Psavo toimialat 2'!P9)/'Psavo toimialat 2'!P9)*100</f>
        <v>29.760403530895346</v>
      </c>
      <c r="Q9" s="50">
        <f>(('Psavo toimialat 2'!R9-'Psavo toimialat 2'!Q9)/'Psavo toimialat 2'!Q9)*100</f>
        <v>8.7463556851311957</v>
      </c>
      <c r="R9" s="50">
        <f>(('Psavo toimialat 2'!S9-'Psavo toimialat 2'!R9)/'Psavo toimialat 2'!R9)*100</f>
        <v>27.613941018766759</v>
      </c>
      <c r="S9" s="50">
        <f>(('Psavo toimialat 2'!T9-'Psavo toimialat 2'!S9)/'Psavo toimialat 2'!S9)*100</f>
        <v>-14.355742296918777</v>
      </c>
      <c r="T9" s="50">
        <f>(('Psavo toimialat 2'!U9-'Psavo toimialat 2'!T9)/'Psavo toimialat 2'!T9)*100</f>
        <v>10.87489779231398</v>
      </c>
      <c r="U9" s="50">
        <f>(('Psavo toimialat 2'!V9-'Psavo toimialat 2'!U9)/'Psavo toimialat 2'!U9)*100</f>
        <v>8.3333333333333428</v>
      </c>
      <c r="V9" s="103">
        <f>(('Psavo toimialat 2'!W9-'Psavo toimialat 2'!V9)/'Psavo toimialat 2'!V9)*100</f>
        <v>0.61266167460858112</v>
      </c>
    </row>
    <row r="10" spans="1:22" x14ac:dyDescent="0.25">
      <c r="A10" s="35" t="s">
        <v>36</v>
      </c>
      <c r="B10" s="50">
        <f>(('Psavo toimialat 2'!C10-'Psavo toimialat 2'!B10)/'Psavo toimialat 2'!B10)*100</f>
        <v>0.78431372549019329</v>
      </c>
      <c r="C10" s="50">
        <f>(('Psavo toimialat 2'!D10-'Psavo toimialat 2'!C10)/'Psavo toimialat 2'!C10)*100</f>
        <v>-0.58365758754863262</v>
      </c>
      <c r="D10" s="50">
        <f>(('Psavo toimialat 2'!E10-'Psavo toimialat 2'!D10)/'Psavo toimialat 2'!D10)*100</f>
        <v>-9.1976516634050931</v>
      </c>
      <c r="E10" s="50">
        <f>(('Psavo toimialat 2'!F10-'Psavo toimialat 2'!E10)/'Psavo toimialat 2'!E10)*100</f>
        <v>-0.21551724137931341</v>
      </c>
      <c r="F10" s="50">
        <f>(('Psavo toimialat 2'!G10-'Psavo toimialat 2'!F10)/'Psavo toimialat 2'!F10)*100</f>
        <v>15.550755939524846</v>
      </c>
      <c r="G10" s="50">
        <f>(('Psavo toimialat 2'!H10-'Psavo toimialat 2'!G10)/'Psavo toimialat 2'!G10)*100</f>
        <v>-0.74766355140186647</v>
      </c>
      <c r="H10" s="50">
        <f>(('Psavo toimialat 2'!I10-'Psavo toimialat 2'!H10)/'Psavo toimialat 2'!H10)*100</f>
        <v>-4.8964218455743902</v>
      </c>
      <c r="I10" s="50">
        <f>(('Psavo toimialat 2'!J10-'Psavo toimialat 2'!I10)/'Psavo toimialat 2'!I10)*100</f>
        <v>-6.9306930693069315</v>
      </c>
      <c r="J10" s="50">
        <f>(('Psavo toimialat 2'!K10-'Psavo toimialat 2'!J10)/'Psavo toimialat 2'!J10)*100</f>
        <v>-4.4680851063829818</v>
      </c>
      <c r="K10" s="50">
        <f>(('Psavo toimialat 2'!L10-'Psavo toimialat 2'!K10)/'Psavo toimialat 2'!K10)*100</f>
        <v>-17.149220489977722</v>
      </c>
      <c r="L10" s="50">
        <f>(('Psavo toimialat 2'!M10-'Psavo toimialat 2'!L10)/'Psavo toimialat 2'!L10)*100</f>
        <v>13.172043010752683</v>
      </c>
      <c r="M10" s="50">
        <f>(('Psavo toimialat 2'!N10-'Psavo toimialat 2'!M10)/'Psavo toimialat 2'!M10)*100</f>
        <v>-16.864608076009503</v>
      </c>
      <c r="N10" s="50">
        <f>(('Psavo toimialat 2'!O10-'Psavo toimialat 2'!N10)/'Psavo toimialat 2'!N10)*100</f>
        <v>-0.28571428571428981</v>
      </c>
      <c r="O10" s="50">
        <f>(('Psavo toimialat 2'!P10-'Psavo toimialat 2'!O10)/'Psavo toimialat 2'!O10)*100</f>
        <v>0</v>
      </c>
      <c r="P10" s="50">
        <f>(('Psavo toimialat 2'!Q10-'Psavo toimialat 2'!P10)/'Psavo toimialat 2'!P10)*100</f>
        <v>-2.2922636103151781</v>
      </c>
      <c r="Q10" s="50">
        <f>(('Psavo toimialat 2'!R10-'Psavo toimialat 2'!Q10)/'Psavo toimialat 2'!Q10)*100</f>
        <v>0.29325513196481356</v>
      </c>
      <c r="R10" s="50">
        <f>(('Psavo toimialat 2'!S10-'Psavo toimialat 2'!R10)/'Psavo toimialat 2'!R10)*100</f>
        <v>-12.280701754385973</v>
      </c>
      <c r="S10" s="50">
        <f>(('Psavo toimialat 2'!T10-'Psavo toimialat 2'!S10)/'Psavo toimialat 2'!S10)*100</f>
        <v>5.3333333333333375</v>
      </c>
      <c r="T10" s="50">
        <f>(('Psavo toimialat 2'!U10-'Psavo toimialat 2'!T10)/'Psavo toimialat 2'!T10)*100</f>
        <v>-0.31645569620253611</v>
      </c>
      <c r="U10" s="50">
        <f>(('Psavo toimialat 2'!V10-'Psavo toimialat 2'!U10)/'Psavo toimialat 2'!U10)*100</f>
        <v>-20.634920634920633</v>
      </c>
      <c r="V10" s="103">
        <f>(('Psavo toimialat 2'!W10-'Psavo toimialat 2'!V10)/'Psavo toimialat 2'!V10)*100</f>
        <v>16.799999999999997</v>
      </c>
    </row>
    <row r="11" spans="1:22" x14ac:dyDescent="0.25">
      <c r="A11" s="35" t="s">
        <v>37</v>
      </c>
      <c r="B11" s="50">
        <f>(('Psavo toimialat 2'!C11-'Psavo toimialat 2'!B11)/'Psavo toimialat 2'!B11)*100</f>
        <v>3.3112582781456954</v>
      </c>
      <c r="C11" s="50">
        <f>(('Psavo toimialat 2'!D11-'Psavo toimialat 2'!C11)/'Psavo toimialat 2'!C11)*100</f>
        <v>2.9304029304029329</v>
      </c>
      <c r="D11" s="50">
        <f>(('Psavo toimialat 2'!E11-'Psavo toimialat 2'!D11)/'Psavo toimialat 2'!D11)*100</f>
        <v>5.7829181494661919</v>
      </c>
      <c r="E11" s="50">
        <f>(('Psavo toimialat 2'!F11-'Psavo toimialat 2'!E11)/'Psavo toimialat 2'!E11)*100</f>
        <v>8.4104289318750469E-2</v>
      </c>
      <c r="F11" s="50">
        <f>(('Psavo toimialat 2'!G11-'Psavo toimialat 2'!F11)/'Psavo toimialat 2'!F11)*100</f>
        <v>-18.487394957983195</v>
      </c>
      <c r="G11" s="50">
        <f>(('Psavo toimialat 2'!H11-'Psavo toimialat 2'!G11)/'Psavo toimialat 2'!G11)*100</f>
        <v>26.288659793814436</v>
      </c>
      <c r="H11" s="50">
        <f>(('Psavo toimialat 2'!I11-'Psavo toimialat 2'!H11)/'Psavo toimialat 2'!H11)*100</f>
        <v>6.9387755102040813</v>
      </c>
      <c r="I11" s="50">
        <f>(('Psavo toimialat 2'!J11-'Psavo toimialat 2'!I11)/'Psavo toimialat 2'!I11)*100</f>
        <v>-31.603053435114507</v>
      </c>
      <c r="J11" s="50">
        <f>(('Psavo toimialat 2'!K11-'Psavo toimialat 2'!J11)/'Psavo toimialat 2'!J11)*100</f>
        <v>-11.607142857142847</v>
      </c>
      <c r="K11" s="50">
        <f>(('Psavo toimialat 2'!L11-'Psavo toimialat 2'!K11)/'Psavo toimialat 2'!K11)*100</f>
        <v>32.449494949494948</v>
      </c>
      <c r="L11" s="50">
        <f>(('Psavo toimialat 2'!M11-'Psavo toimialat 2'!L11)/'Psavo toimialat 2'!L11)*100</f>
        <v>7.1496663489037173</v>
      </c>
      <c r="M11" s="50">
        <f>(('Psavo toimialat 2'!N11-'Psavo toimialat 2'!M11)/'Psavo toimialat 2'!M11)*100</f>
        <v>-15.658362989323852</v>
      </c>
      <c r="N11" s="50">
        <f>(('Psavo toimialat 2'!O11-'Psavo toimialat 2'!N11)/'Psavo toimialat 2'!N11)*100</f>
        <v>-11.708860759493666</v>
      </c>
      <c r="O11" s="50">
        <f>(('Psavo toimialat 2'!P11-'Psavo toimialat 2'!O11)/'Psavo toimialat 2'!O11)*100</f>
        <v>-11.708482676224607</v>
      </c>
      <c r="P11" s="50">
        <f>(('Psavo toimialat 2'!Q11-'Psavo toimialat 2'!P11)/'Psavo toimialat 2'!P11)*100</f>
        <v>20.568335588633271</v>
      </c>
      <c r="Q11" s="50">
        <f>(('Psavo toimialat 2'!R11-'Psavo toimialat 2'!Q11)/'Psavo toimialat 2'!Q11)*100</f>
        <v>10.325476992143663</v>
      </c>
      <c r="R11" s="50">
        <f>(('Psavo toimialat 2'!S11-'Psavo toimialat 2'!R11)/'Psavo toimialat 2'!R11)*100</f>
        <v>5.289928789420145</v>
      </c>
      <c r="S11" s="50">
        <f>(('Psavo toimialat 2'!T11-'Psavo toimialat 2'!S11)/'Psavo toimialat 2'!S11)*100</f>
        <v>0.77294685990337897</v>
      </c>
      <c r="T11" s="50">
        <f>(('Psavo toimialat 2'!U11-'Psavo toimialat 2'!T11)/'Psavo toimialat 2'!T11)*100</f>
        <v>-1.6299137104506261</v>
      </c>
      <c r="U11" s="50">
        <f>(('Psavo toimialat 2'!V11-'Psavo toimialat 2'!U11)/'Psavo toimialat 2'!U11)*100</f>
        <v>-6.8226120857699817</v>
      </c>
      <c r="V11" s="103">
        <f>(('Psavo toimialat 2'!W11-'Psavo toimialat 2'!V11)/'Psavo toimialat 2'!V11)*100</f>
        <v>110.56485355648537</v>
      </c>
    </row>
    <row r="12" spans="1:22" x14ac:dyDescent="0.25">
      <c r="A12" s="35" t="s">
        <v>38</v>
      </c>
      <c r="B12" s="50">
        <f>(('Psavo toimialat 2'!C12-'Psavo toimialat 2'!B12)/'Psavo toimialat 2'!B12)*100</f>
        <v>11.256242796772959</v>
      </c>
      <c r="C12" s="50">
        <f>(('Psavo toimialat 2'!D12-'Psavo toimialat 2'!C12)/'Psavo toimialat 2'!C12)*100</f>
        <v>-13.570441988950281</v>
      </c>
      <c r="D12" s="50">
        <f>(('Psavo toimialat 2'!E12-'Psavo toimialat 2'!D12)/'Psavo toimialat 2'!D12)*100</f>
        <v>-17.219336795844995</v>
      </c>
      <c r="E12" s="50">
        <f>(('Psavo toimialat 2'!F12-'Psavo toimialat 2'!E12)/'Psavo toimialat 2'!E12)*100</f>
        <v>-15.347490347490339</v>
      </c>
      <c r="F12" s="50">
        <f>(('Psavo toimialat 2'!G12-'Psavo toimialat 2'!F12)/'Psavo toimialat 2'!F12)*100</f>
        <v>8.8369441277080956</v>
      </c>
      <c r="G12" s="50">
        <f>(('Psavo toimialat 2'!H12-'Psavo toimialat 2'!G12)/'Psavo toimialat 2'!G12)*100</f>
        <v>15.243583027763224</v>
      </c>
      <c r="H12" s="50">
        <f>(('Psavo toimialat 2'!I12-'Psavo toimialat 2'!H12)/'Psavo toimialat 2'!H12)*100</f>
        <v>-6.8636363636363606</v>
      </c>
      <c r="I12" s="50">
        <f>(('Psavo toimialat 2'!J12-'Psavo toimialat 2'!I12)/'Psavo toimialat 2'!I12)*100</f>
        <v>-7.0278184480234289</v>
      </c>
      <c r="J12" s="50">
        <f>(('Psavo toimialat 2'!K12-'Psavo toimialat 2'!J12)/'Psavo toimialat 2'!J12)*100</f>
        <v>-56.745406824146983</v>
      </c>
      <c r="K12" s="50">
        <f>(('Psavo toimialat 2'!L12-'Psavo toimialat 2'!K12)/'Psavo toimialat 2'!K12)*100</f>
        <v>17.23300970873785</v>
      </c>
      <c r="L12" s="50">
        <f>(('Psavo toimialat 2'!M12-'Psavo toimialat 2'!L12)/'Psavo toimialat 2'!L12)*100</f>
        <v>11.904761904761905</v>
      </c>
      <c r="M12" s="50">
        <f>(('Psavo toimialat 2'!N12-'Psavo toimialat 2'!M12)/'Psavo toimialat 2'!M12)*100</f>
        <v>13.87604070305273</v>
      </c>
      <c r="N12" s="50">
        <f>(('Psavo toimialat 2'!O12-'Psavo toimialat 2'!N12)/'Psavo toimialat 2'!N12)*100</f>
        <v>-28.188464662875703</v>
      </c>
      <c r="O12" s="50">
        <f>(('Psavo toimialat 2'!P12-'Psavo toimialat 2'!O12)/'Psavo toimialat 2'!O12)*100</f>
        <v>39.253393665158356</v>
      </c>
      <c r="P12" s="50">
        <f>(('Psavo toimialat 2'!Q12-'Psavo toimialat 2'!P12)/'Psavo toimialat 2'!P12)*100</f>
        <v>-41.835905767668564</v>
      </c>
      <c r="Q12" s="50">
        <f>(('Psavo toimialat 2'!R12-'Psavo toimialat 2'!Q12)/'Psavo toimialat 2'!Q12)*100</f>
        <v>-8.1005586592178744</v>
      </c>
      <c r="R12" s="50">
        <f>(('Psavo toimialat 2'!S12-'Psavo toimialat 2'!R12)/'Psavo toimialat 2'!R12)*100</f>
        <v>75.227963525835875</v>
      </c>
      <c r="S12" s="50">
        <f>(('Psavo toimialat 2'!T12-'Psavo toimialat 2'!S12)/'Psavo toimialat 2'!S12)*100</f>
        <v>10.06071118820469</v>
      </c>
      <c r="T12" s="50">
        <f>(('Psavo toimialat 2'!U12-'Psavo toimialat 2'!T12)/'Psavo toimialat 2'!T12)*100</f>
        <v>-11.820330969267138</v>
      </c>
      <c r="U12" s="50">
        <f>(('Psavo toimialat 2'!V12-'Psavo toimialat 2'!U12)/'Psavo toimialat 2'!U12)*100</f>
        <v>-29.222520107238608</v>
      </c>
      <c r="V12" s="103">
        <f>(('Psavo toimialat 2'!W12-'Psavo toimialat 2'!V12)/'Psavo toimialat 2'!V12)*100</f>
        <v>-2.7777777777777812</v>
      </c>
    </row>
    <row r="13" spans="1:22" x14ac:dyDescent="0.25">
      <c r="A13" s="35" t="s">
        <v>39</v>
      </c>
      <c r="B13" s="50">
        <f>(('Psavo toimialat 2'!C13-'Psavo toimialat 2'!B13)/'Psavo toimialat 2'!B13)*100</f>
        <v>13.822115384615385</v>
      </c>
      <c r="C13" s="50">
        <f>(('Psavo toimialat 2'!D13-'Psavo toimialat 2'!C13)/'Psavo toimialat 2'!C13)*100</f>
        <v>-20.908130939809922</v>
      </c>
      <c r="D13" s="50">
        <f>(('Psavo toimialat 2'!E13-'Psavo toimialat 2'!D13)/'Psavo toimialat 2'!D13)*100</f>
        <v>-13.351134846461948</v>
      </c>
      <c r="E13" s="50">
        <f>(('Psavo toimialat 2'!F13-'Psavo toimialat 2'!E13)/'Psavo toimialat 2'!E13)*100</f>
        <v>64.252696456086269</v>
      </c>
      <c r="F13" s="50">
        <f>(('Psavo toimialat 2'!G13-'Psavo toimialat 2'!F13)/'Psavo toimialat 2'!F13)*100</f>
        <v>9.5684803001876197</v>
      </c>
      <c r="G13" s="50">
        <f>(('Psavo toimialat 2'!H13-'Psavo toimialat 2'!G13)/'Psavo toimialat 2'!G13)*100</f>
        <v>-23.801369863013697</v>
      </c>
      <c r="H13" s="50">
        <f>(('Psavo toimialat 2'!I13-'Psavo toimialat 2'!H13)/'Psavo toimialat 2'!H13)*100</f>
        <v>29.775280898876407</v>
      </c>
      <c r="I13" s="50">
        <f>(('Psavo toimialat 2'!J13-'Psavo toimialat 2'!I13)/'Psavo toimialat 2'!I13)*100</f>
        <v>41.038961038961041</v>
      </c>
      <c r="J13" s="50">
        <f>(('Psavo toimialat 2'!K13-'Psavo toimialat 2'!J13)/'Psavo toimialat 2'!J13)*100</f>
        <v>-72.068753836709647</v>
      </c>
      <c r="K13" s="50">
        <f>(('Psavo toimialat 2'!L13-'Psavo toimialat 2'!K13)/'Psavo toimialat 2'!K13)*100</f>
        <v>153.1868131868132</v>
      </c>
      <c r="L13" s="50">
        <f>(('Psavo toimialat 2'!M13-'Psavo toimialat 2'!L13)/'Psavo toimialat 2'!L13)*100</f>
        <v>70.486111111111114</v>
      </c>
      <c r="M13" s="50">
        <f>(('Psavo toimialat 2'!N13-'Psavo toimialat 2'!M13)/'Psavo toimialat 2'!M13)*100</f>
        <v>-45.417515274949082</v>
      </c>
      <c r="N13" s="50">
        <f>(('Psavo toimialat 2'!O13-'Psavo toimialat 2'!N13)/'Psavo toimialat 2'!N13)*100</f>
        <v>31.156716417910442</v>
      </c>
      <c r="O13" s="50">
        <f>(('Psavo toimialat 2'!P13-'Psavo toimialat 2'!O13)/'Psavo toimialat 2'!O13)*100</f>
        <v>-24.253200568990042</v>
      </c>
      <c r="P13" s="50">
        <f>(('Psavo toimialat 2'!Q13-'Psavo toimialat 2'!P13)/'Psavo toimialat 2'!P13)*100</f>
        <v>82.72300469483568</v>
      </c>
      <c r="Q13" s="50">
        <f>(('Psavo toimialat 2'!R13-'Psavo toimialat 2'!Q13)/'Psavo toimialat 2'!Q13)*100</f>
        <v>-33.247687564234326</v>
      </c>
      <c r="R13" s="50">
        <f>(('Psavo toimialat 2'!S13-'Psavo toimialat 2'!R13)/'Psavo toimialat 2'!R13)*100</f>
        <v>5.9276366435719696</v>
      </c>
      <c r="S13" s="50">
        <f>(('Psavo toimialat 2'!T13-'Psavo toimialat 2'!S13)/'Psavo toimialat 2'!S13)*100</f>
        <v>25.145348837209298</v>
      </c>
      <c r="T13" s="50">
        <f>(('Psavo toimialat 2'!U13-'Psavo toimialat 2'!T13)/'Psavo toimialat 2'!T13)*100</f>
        <v>13.414634146341479</v>
      </c>
      <c r="U13" s="50">
        <f>(('Psavo toimialat 2'!V13-'Psavo toimialat 2'!U13)/'Psavo toimialat 2'!U13)*100</f>
        <v>-19.201228878648234</v>
      </c>
      <c r="V13" s="103">
        <f>(('Psavo toimialat 2'!W13-'Psavo toimialat 2'!V13)/'Psavo toimialat 2'!V13)*100</f>
        <v>35.551330798479079</v>
      </c>
    </row>
    <row r="14" spans="1:22" x14ac:dyDescent="0.25">
      <c r="A14" s="35" t="s">
        <v>40</v>
      </c>
      <c r="B14" s="50">
        <f>(('Psavo toimialat 2'!C14-'Psavo toimialat 2'!B14)/'Psavo toimialat 2'!B14)*100</f>
        <v>4.9562682215743523</v>
      </c>
      <c r="C14" s="50">
        <f>(('Psavo toimialat 2'!D14-'Psavo toimialat 2'!C14)/'Psavo toimialat 2'!C14)*100</f>
        <v>-17.5</v>
      </c>
      <c r="D14" s="50">
        <f>(('Psavo toimialat 2'!E14-'Psavo toimialat 2'!D14)/'Psavo toimialat 2'!D14)*100</f>
        <v>11.111111111111112</v>
      </c>
      <c r="E14" s="50">
        <f>(('Psavo toimialat 2'!F14-'Psavo toimialat 2'!E14)/'Psavo toimialat 2'!E14)*100</f>
        <v>13.33333333333333</v>
      </c>
      <c r="F14" s="50">
        <f>(('Psavo toimialat 2'!G14-'Psavo toimialat 2'!F14)/'Psavo toimialat 2'!F14)*100</f>
        <v>8.8235294117647172</v>
      </c>
      <c r="G14" s="50">
        <f>(('Psavo toimialat 2'!H14-'Psavo toimialat 2'!G14)/'Psavo toimialat 2'!G14)*100</f>
        <v>5.4054054054053946</v>
      </c>
      <c r="H14" s="50">
        <f>(('Psavo toimialat 2'!I14-'Psavo toimialat 2'!H14)/'Psavo toimialat 2'!H14)*100</f>
        <v>17.249417249417245</v>
      </c>
      <c r="I14" s="50">
        <f>(('Psavo toimialat 2'!J14-'Psavo toimialat 2'!I14)/'Psavo toimialat 2'!I14)*100</f>
        <v>-19.483101391650095</v>
      </c>
      <c r="J14" s="50">
        <f>(('Psavo toimialat 2'!K14-'Psavo toimialat 2'!J14)/'Psavo toimialat 2'!J14)*100</f>
        <v>-32.345679012345684</v>
      </c>
      <c r="K14" s="50">
        <f>(('Psavo toimialat 2'!L14-'Psavo toimialat 2'!K14)/'Psavo toimialat 2'!K14)*100</f>
        <v>9.4890510948905167</v>
      </c>
      <c r="L14" s="50">
        <f>(('Psavo toimialat 2'!M14-'Psavo toimialat 2'!L14)/'Psavo toimialat 2'!L14)*100</f>
        <v>14.333333333333323</v>
      </c>
      <c r="M14" s="50">
        <f>(('Psavo toimialat 2'!N14-'Psavo toimialat 2'!M14)/'Psavo toimialat 2'!M14)*100</f>
        <v>4.9562682215743523</v>
      </c>
      <c r="N14" s="50">
        <f>(('Psavo toimialat 2'!O14-'Psavo toimialat 2'!N14)/'Psavo toimialat 2'!N14)*100</f>
        <v>-32.777777777777779</v>
      </c>
      <c r="O14" s="50">
        <f>(('Psavo toimialat 2'!P14-'Psavo toimialat 2'!O14)/'Psavo toimialat 2'!O14)*100</f>
        <v>13.223140495867765</v>
      </c>
      <c r="P14" s="50">
        <f>(('Psavo toimialat 2'!Q14-'Psavo toimialat 2'!P14)/'Psavo toimialat 2'!P14)*100</f>
        <v>10.948905109489052</v>
      </c>
      <c r="Q14" s="50">
        <f>(('Psavo toimialat 2'!R14-'Psavo toimialat 2'!Q14)/'Psavo toimialat 2'!Q14)*100</f>
        <v>14.473684210526311</v>
      </c>
      <c r="R14" s="50">
        <f>(('Psavo toimialat 2'!S14-'Psavo toimialat 2'!R14)/'Psavo toimialat 2'!R14)*100</f>
        <v>21.264367816091973</v>
      </c>
      <c r="S14" s="50">
        <f>(('Psavo toimialat 2'!T14-'Psavo toimialat 2'!S14)/'Psavo toimialat 2'!S14)*100</f>
        <v>2.3696682464454977</v>
      </c>
      <c r="T14" s="50">
        <f>(('Psavo toimialat 2'!U14-'Psavo toimialat 2'!T14)/'Psavo toimialat 2'!T14)*100</f>
        <v>-7.8703703703703827</v>
      </c>
      <c r="U14" s="50">
        <f>(('Psavo toimialat 2'!V14-'Psavo toimialat 2'!U14)/'Psavo toimialat 2'!U14)*100</f>
        <v>-24.623115577889443</v>
      </c>
      <c r="V14" s="103">
        <f>(('Psavo toimialat 2'!W14-'Psavo toimialat 2'!V14)/'Psavo toimialat 2'!V14)*100</f>
        <v>0</v>
      </c>
    </row>
    <row r="15" spans="1:22" ht="30" x14ac:dyDescent="0.25">
      <c r="A15" s="35" t="s">
        <v>41</v>
      </c>
      <c r="B15" s="50">
        <f>(('Psavo toimialat 2'!C15-'Psavo toimialat 2'!B15)/'Psavo toimialat 2'!B15)*100</f>
        <v>17.138810198300298</v>
      </c>
      <c r="C15" s="50">
        <f>(('Psavo toimialat 2'!D15-'Psavo toimialat 2'!C15)/'Psavo toimialat 2'!C15)*100</f>
        <v>-2.9020556227327758</v>
      </c>
      <c r="D15" s="50">
        <f>(('Psavo toimialat 2'!E15-'Psavo toimialat 2'!D15)/'Psavo toimialat 2'!D15)*100</f>
        <v>3.9227895392279026</v>
      </c>
      <c r="E15" s="50">
        <f>(('Psavo toimialat 2'!F15-'Psavo toimialat 2'!E15)/'Psavo toimialat 2'!E15)*100</f>
        <v>-51.767525464349916</v>
      </c>
      <c r="F15" s="50">
        <f>(('Psavo toimialat 2'!G15-'Psavo toimialat 2'!F15)/'Psavo toimialat 2'!F15)*100</f>
        <v>104.84472049689441</v>
      </c>
      <c r="G15" s="50">
        <f>(('Psavo toimialat 2'!H15-'Psavo toimialat 2'!G15)/'Psavo toimialat 2'!G15)*100</f>
        <v>-3.6992116434202513</v>
      </c>
      <c r="H15" s="50">
        <f>(('Psavo toimialat 2'!I15-'Psavo toimialat 2'!H15)/'Psavo toimialat 2'!H15)*100</f>
        <v>-0.31486146095717882</v>
      </c>
      <c r="I15" s="50">
        <f>(('Psavo toimialat 2'!J15-'Psavo toimialat 2'!I15)/'Psavo toimialat 2'!I15)*100</f>
        <v>45.420088439671488</v>
      </c>
      <c r="J15" s="50">
        <f>(('Psavo toimialat 2'!K15-'Psavo toimialat 2'!J15)/'Psavo toimialat 2'!J15)*100</f>
        <v>-30.538662033014763</v>
      </c>
      <c r="K15" s="50">
        <f>(('Psavo toimialat 2'!L15-'Psavo toimialat 2'!K15)/'Psavo toimialat 2'!K15)*100</f>
        <v>3.1269543464665412</v>
      </c>
      <c r="L15" s="50">
        <f>(('Psavo toimialat 2'!M15-'Psavo toimialat 2'!L15)/'Psavo toimialat 2'!L15)*100</f>
        <v>14.918132201334139</v>
      </c>
      <c r="M15" s="50">
        <f>(('Psavo toimialat 2'!N15-'Psavo toimialat 2'!M15)/'Psavo toimialat 2'!M15)*100</f>
        <v>2.3746701846965697</v>
      </c>
      <c r="N15" s="50">
        <f>(('Psavo toimialat 2'!O15-'Psavo toimialat 2'!N15)/'Psavo toimialat 2'!N15)*100</f>
        <v>-15.567010309278345</v>
      </c>
      <c r="O15" s="50">
        <f>(('Psavo toimialat 2'!P15-'Psavo toimialat 2'!O15)/'Psavo toimialat 2'!O15)*100</f>
        <v>-1.0989010989011057</v>
      </c>
      <c r="P15" s="50">
        <f>(('Psavo toimialat 2'!Q15-'Psavo toimialat 2'!P15)/'Psavo toimialat 2'!P15)*100</f>
        <v>-10.92592592592592</v>
      </c>
      <c r="Q15" s="50">
        <f>(('Psavo toimialat 2'!R15-'Psavo toimialat 2'!Q15)/'Psavo toimialat 2'!Q15)*100</f>
        <v>8.7318087318087265</v>
      </c>
      <c r="R15" s="50">
        <f>(('Psavo toimialat 2'!S15-'Psavo toimialat 2'!R15)/'Psavo toimialat 2'!R15)*100</f>
        <v>4.9075844486934281</v>
      </c>
      <c r="S15" s="50">
        <f>(('Psavo toimialat 2'!T15-'Psavo toimialat 2'!S15)/'Psavo toimialat 2'!S15)*100</f>
        <v>-2.5516403402187051</v>
      </c>
      <c r="T15" s="50">
        <f>(('Psavo toimialat 2'!U15-'Psavo toimialat 2'!T15)/'Psavo toimialat 2'!T15)*100</f>
        <v>-11.533665835411471</v>
      </c>
      <c r="U15" s="50">
        <f>(('Psavo toimialat 2'!V15-'Psavo toimialat 2'!U15)/'Psavo toimialat 2'!U15)*100</f>
        <v>-4.5102184637068392</v>
      </c>
      <c r="V15" s="103">
        <f>(('Psavo toimialat 2'!W15-'Psavo toimialat 2'!V15)/'Psavo toimialat 2'!V15)*100</f>
        <v>0.22140221402214863</v>
      </c>
    </row>
    <row r="16" spans="1:22" x14ac:dyDescent="0.25">
      <c r="A16" s="35" t="s">
        <v>42</v>
      </c>
      <c r="B16" s="50">
        <f>(('Psavo toimialat 2'!C16-'Psavo toimialat 2'!B16)/'Psavo toimialat 2'!B16)*100</f>
        <v>-7.2916666666666599</v>
      </c>
      <c r="C16" s="50">
        <f>(('Psavo toimialat 2'!D16-'Psavo toimialat 2'!C16)/'Psavo toimialat 2'!C16)*100</f>
        <v>37.078651685393247</v>
      </c>
      <c r="D16" s="50">
        <f>(('Psavo toimialat 2'!E16-'Psavo toimialat 2'!D16)/'Psavo toimialat 2'!D16)*100</f>
        <v>2.0491803278688527</v>
      </c>
      <c r="E16" s="50">
        <f>(('Psavo toimialat 2'!F16-'Psavo toimialat 2'!E16)/'Psavo toimialat 2'!E16)*100</f>
        <v>4.4176706827309298</v>
      </c>
      <c r="F16" s="50">
        <f>(('Psavo toimialat 2'!G16-'Psavo toimialat 2'!F16)/'Psavo toimialat 2'!F16)*100</f>
        <v>10.384615384615383</v>
      </c>
      <c r="G16" s="50">
        <f>(('Psavo toimialat 2'!H16-'Psavo toimialat 2'!G16)/'Psavo toimialat 2'!G16)*100</f>
        <v>48.083623693379792</v>
      </c>
      <c r="H16" s="50">
        <f>(('Psavo toimialat 2'!I16-'Psavo toimialat 2'!H16)/'Psavo toimialat 2'!H16)*100</f>
        <v>21.64705882352942</v>
      </c>
      <c r="I16" s="50">
        <f>(('Psavo toimialat 2'!J16-'Psavo toimialat 2'!I16)/'Psavo toimialat 2'!I16)*100</f>
        <v>0.38684719535782536</v>
      </c>
      <c r="J16" s="50">
        <f>(('Psavo toimialat 2'!K16-'Psavo toimialat 2'!J16)/'Psavo toimialat 2'!J16)*100</f>
        <v>-31.599229287090559</v>
      </c>
      <c r="K16" s="50">
        <f>(('Psavo toimialat 2'!L16-'Psavo toimialat 2'!K16)/'Psavo toimialat 2'!K16)*100</f>
        <v>24.788732394366189</v>
      </c>
      <c r="L16" s="50">
        <f>(('Psavo toimialat 2'!M16-'Psavo toimialat 2'!L16)/'Psavo toimialat 2'!L16)*100</f>
        <v>2.0316027088036246</v>
      </c>
      <c r="M16" s="50">
        <f>(('Psavo toimialat 2'!N16-'Psavo toimialat 2'!M16)/'Psavo toimialat 2'!M16)*100</f>
        <v>-5.7522123893805333</v>
      </c>
      <c r="N16" s="50">
        <f>(('Psavo toimialat 2'!O16-'Psavo toimialat 2'!N16)/'Psavo toimialat 2'!N16)*100</f>
        <v>3.0516431924882563</v>
      </c>
      <c r="O16" s="50">
        <f>(('Psavo toimialat 2'!P16-'Psavo toimialat 2'!O16)/'Psavo toimialat 2'!O16)*100</f>
        <v>1.5945330296127627</v>
      </c>
      <c r="P16" s="50">
        <f>(('Psavo toimialat 2'!Q16-'Psavo toimialat 2'!P16)/'Psavo toimialat 2'!P16)*100</f>
        <v>2.6905829596412461</v>
      </c>
      <c r="Q16" s="50">
        <f>(('Psavo toimialat 2'!R16-'Psavo toimialat 2'!Q16)/'Psavo toimialat 2'!Q16)*100</f>
        <v>15.50218340611354</v>
      </c>
      <c r="R16" s="50">
        <f>(('Psavo toimialat 2'!S16-'Psavo toimialat 2'!R16)/'Psavo toimialat 2'!R16)*100</f>
        <v>17.958412098298677</v>
      </c>
      <c r="S16" s="50">
        <f>(('Psavo toimialat 2'!T16-'Psavo toimialat 2'!S16)/'Psavo toimialat 2'!S16)*100</f>
        <v>0</v>
      </c>
      <c r="T16" s="50">
        <f>(('Psavo toimialat 2'!U16-'Psavo toimialat 2'!T16)/'Psavo toimialat 2'!T16)*100</f>
        <v>22.275641025641026</v>
      </c>
      <c r="U16" s="50">
        <f>(('Psavo toimialat 2'!V16-'Psavo toimialat 2'!U16)/'Psavo toimialat 2'!U16)*100</f>
        <v>4.7182175622542708</v>
      </c>
      <c r="V16" s="103">
        <f>(('Psavo toimialat 2'!W16-'Psavo toimialat 2'!V16)/'Psavo toimialat 2'!V16)*100</f>
        <v>4.5056320400500551</v>
      </c>
    </row>
    <row r="17" spans="1:22" x14ac:dyDescent="0.25">
      <c r="A17" s="35" t="s">
        <v>43</v>
      </c>
      <c r="B17" s="50">
        <f>(('Psavo toimialat 2'!C17-'Psavo toimialat 2'!B17)/'Psavo toimialat 2'!B17)*100</f>
        <v>7.266121707538602</v>
      </c>
      <c r="C17" s="50">
        <f>(('Psavo toimialat 2'!D17-'Psavo toimialat 2'!C17)/'Psavo toimialat 2'!C17)*100</f>
        <v>-1.9475021168501245</v>
      </c>
      <c r="D17" s="50">
        <f>(('Psavo toimialat 2'!E17-'Psavo toimialat 2'!D17)/'Psavo toimialat 2'!D17)*100</f>
        <v>41.796200345423138</v>
      </c>
      <c r="E17" s="50">
        <f>(('Psavo toimialat 2'!F17-'Psavo toimialat 2'!E17)/'Psavo toimialat 2'!E17)*100</f>
        <v>-2.9232643118148496</v>
      </c>
      <c r="F17" s="50">
        <f>(('Psavo toimialat 2'!G17-'Psavo toimialat 2'!F17)/'Psavo toimialat 2'!F17)*100</f>
        <v>15.370138017565871</v>
      </c>
      <c r="G17" s="50">
        <f>(('Psavo toimialat 2'!H17-'Psavo toimialat 2'!G17)/'Psavo toimialat 2'!G17)*100</f>
        <v>12.669929309407276</v>
      </c>
      <c r="H17" s="50">
        <f>(('Psavo toimialat 2'!I17-'Psavo toimialat 2'!H17)/'Psavo toimialat 2'!H17)*100</f>
        <v>3.4749034749034831</v>
      </c>
      <c r="I17" s="50">
        <f>(('Psavo toimialat 2'!J17-'Psavo toimialat 2'!I17)/'Psavo toimialat 2'!I17)*100</f>
        <v>0.83955223880596219</v>
      </c>
      <c r="J17" s="50">
        <f>(('Psavo toimialat 2'!K17-'Psavo toimialat 2'!J17)/'Psavo toimialat 2'!J17)*100</f>
        <v>-31.359851988899162</v>
      </c>
      <c r="K17" s="50">
        <f>(('Psavo toimialat 2'!L17-'Psavo toimialat 2'!K17)/'Psavo toimialat 2'!K17)*100</f>
        <v>46.832884097035041</v>
      </c>
      <c r="L17" s="50">
        <f>(('Psavo toimialat 2'!M17-'Psavo toimialat 2'!L17)/'Psavo toimialat 2'!L17)*100</f>
        <v>3.304268012849926</v>
      </c>
      <c r="M17" s="50">
        <f>(('Psavo toimialat 2'!N17-'Psavo toimialat 2'!M17)/'Psavo toimialat 2'!M17)*100</f>
        <v>10.217681030653043</v>
      </c>
      <c r="N17" s="50">
        <f>(('Psavo toimialat 2'!O17-'Psavo toimialat 2'!N17)/'Psavo toimialat 2'!N17)*100</f>
        <v>-28.496573962112048</v>
      </c>
      <c r="O17" s="50">
        <f>(('Psavo toimialat 2'!P17-'Psavo toimialat 2'!O17)/'Psavo toimialat 2'!O17)*100</f>
        <v>6.1443066516347269</v>
      </c>
      <c r="P17" s="50">
        <f>(('Psavo toimialat 2'!Q17-'Psavo toimialat 2'!P17)/'Psavo toimialat 2'!P17)*100</f>
        <v>8.8157195963887389</v>
      </c>
      <c r="Q17" s="50">
        <f>(('Psavo toimialat 2'!R17-'Psavo toimialat 2'!Q17)/'Psavo toimialat 2'!Q17)*100</f>
        <v>-0.43923865300146692</v>
      </c>
      <c r="R17" s="50">
        <f>(('Psavo toimialat 2'!S17-'Psavo toimialat 2'!R17)/'Psavo toimialat 2'!R17)*100</f>
        <v>13.039215686274508</v>
      </c>
      <c r="S17" s="50">
        <f>(('Psavo toimialat 2'!T17-'Psavo toimialat 2'!S17)/'Psavo toimialat 2'!S17)*100</f>
        <v>22.983521248915885</v>
      </c>
      <c r="T17" s="50">
        <f>(('Psavo toimialat 2'!U17-'Psavo toimialat 2'!T17)/'Psavo toimialat 2'!T17)*100</f>
        <v>11.636107193229901</v>
      </c>
      <c r="U17" s="50">
        <f>(('Psavo toimialat 2'!V17-'Psavo toimialat 2'!U17)/'Psavo toimialat 2'!U17)*100</f>
        <v>-2.9058749210360215</v>
      </c>
      <c r="V17" s="103">
        <f>(('Psavo toimialat 2'!W17-'Psavo toimialat 2'!V17)/'Psavo toimialat 2'!V17)*100</f>
        <v>-0.81327260897852971</v>
      </c>
    </row>
    <row r="18" spans="1:22" x14ac:dyDescent="0.25">
      <c r="A18" s="35" t="s">
        <v>44</v>
      </c>
      <c r="B18" s="50">
        <f>(('Psavo toimialat 2'!C18-'Psavo toimialat 2'!B18)/'Psavo toimialat 2'!B18)*100</f>
        <v>-59.638554216867476</v>
      </c>
      <c r="C18" s="50">
        <f>(('Psavo toimialat 2'!D18-'Psavo toimialat 2'!C18)/'Psavo toimialat 2'!C18)*100</f>
        <v>78.358208955223859</v>
      </c>
      <c r="D18" s="50">
        <f>(('Psavo toimialat 2'!E18-'Psavo toimialat 2'!D18)/'Psavo toimialat 2'!D18)*100</f>
        <v>-10.878661087866101</v>
      </c>
      <c r="E18" s="50">
        <f>(('Psavo toimialat 2'!F18-'Psavo toimialat 2'!E18)/'Psavo toimialat 2'!E18)*100</f>
        <v>8.9201877934272229</v>
      </c>
      <c r="F18" s="50">
        <f>(('Psavo toimialat 2'!G18-'Psavo toimialat 2'!F18)/'Psavo toimialat 2'!F18)*100</f>
        <v>16.379310344827587</v>
      </c>
      <c r="G18" s="50">
        <f>(('Psavo toimialat 2'!H18-'Psavo toimialat 2'!G18)/'Psavo toimialat 2'!G18)*100</f>
        <v>30.000000000000004</v>
      </c>
      <c r="H18" s="50">
        <f>(('Psavo toimialat 2'!I18-'Psavo toimialat 2'!H18)/'Psavo toimialat 2'!H18)*100</f>
        <v>15.38461538461538</v>
      </c>
      <c r="I18" s="50">
        <f>(('Psavo toimialat 2'!J18-'Psavo toimialat 2'!I18)/'Psavo toimialat 2'!I18)*100</f>
        <v>-0.74074074074073371</v>
      </c>
      <c r="J18" s="50">
        <f>(('Psavo toimialat 2'!K18-'Psavo toimialat 2'!J18)/'Psavo toimialat 2'!J18)*100</f>
        <v>-68.656716417910445</v>
      </c>
      <c r="K18" s="50">
        <f>(('Psavo toimialat 2'!L18-'Psavo toimialat 2'!K18)/'Psavo toimialat 2'!K18)*100</f>
        <v>58.730158730158735</v>
      </c>
      <c r="L18" s="50">
        <f>(('Psavo toimialat 2'!M18-'Psavo toimialat 2'!L18)/'Psavo toimialat 2'!L18)*100</f>
        <v>12.5</v>
      </c>
      <c r="M18" s="50">
        <f>(('Psavo toimialat 2'!N18-'Psavo toimialat 2'!M18)/'Psavo toimialat 2'!M18)*100</f>
        <v>-35.555555555555557</v>
      </c>
      <c r="N18" s="50">
        <f>(('Psavo toimialat 2'!O18-'Psavo toimialat 2'!N18)/'Psavo toimialat 2'!N18)*100</f>
        <v>9.6551724137931068</v>
      </c>
      <c r="O18" s="50">
        <f>(('Psavo toimialat 2'!P18-'Psavo toimialat 2'!O18)/'Psavo toimialat 2'!O18)*100</f>
        <v>5.0314465408804967</v>
      </c>
      <c r="P18" s="50">
        <f>(('Psavo toimialat 2'!Q18-'Psavo toimialat 2'!P18)/'Psavo toimialat 2'!P18)*100</f>
        <v>-4.7904191616766409</v>
      </c>
      <c r="Q18" s="50">
        <f>(('Psavo toimialat 2'!R18-'Psavo toimialat 2'!Q18)/'Psavo toimialat 2'!Q18)*100</f>
        <v>5.6603773584905683</v>
      </c>
      <c r="R18" s="50">
        <f>(('Psavo toimialat 2'!S18-'Psavo toimialat 2'!R18)/'Psavo toimialat 2'!R18)*100</f>
        <v>-3.5714285714285796</v>
      </c>
      <c r="S18" s="50">
        <f>(('Psavo toimialat 2'!T18-'Psavo toimialat 2'!S18)/'Psavo toimialat 2'!S18)*100</f>
        <v>16.666666666666664</v>
      </c>
      <c r="T18" s="50">
        <f>(('Psavo toimialat 2'!U18-'Psavo toimialat 2'!T18)/'Psavo toimialat 2'!T18)*100</f>
        <v>-12.169312169312155</v>
      </c>
      <c r="U18" s="50">
        <f>(('Psavo toimialat 2'!V18-'Psavo toimialat 2'!U18)/'Psavo toimialat 2'!U18)*100</f>
        <v>24.096385542168672</v>
      </c>
      <c r="V18" s="103">
        <f>(('Psavo toimialat 2'!W18-'Psavo toimialat 2'!V18)/'Psavo toimialat 2'!V18)*100</f>
        <v>-14.563106796116504</v>
      </c>
    </row>
    <row r="19" spans="1:22" ht="30" x14ac:dyDescent="0.25">
      <c r="A19" s="35" t="s">
        <v>45</v>
      </c>
      <c r="B19" s="50">
        <f>(('Psavo toimialat 2'!C19-'Psavo toimialat 2'!B19)/'Psavo toimialat 2'!B19)*100</f>
        <v>10.200364298724958</v>
      </c>
      <c r="C19" s="50">
        <f>(('Psavo toimialat 2'!D19-'Psavo toimialat 2'!C19)/'Psavo toimialat 2'!C19)*100</f>
        <v>-18.67768595041322</v>
      </c>
      <c r="D19" s="50">
        <f>(('Psavo toimialat 2'!E19-'Psavo toimialat 2'!D19)/'Psavo toimialat 2'!D19)*100</f>
        <v>-11.178861788617885</v>
      </c>
      <c r="E19" s="50">
        <f>(('Psavo toimialat 2'!F19-'Psavo toimialat 2'!E19)/'Psavo toimialat 2'!E19)*100</f>
        <v>-22.08237986270024</v>
      </c>
      <c r="F19" s="50">
        <f>(('Psavo toimialat 2'!G19-'Psavo toimialat 2'!F19)/'Psavo toimialat 2'!F19)*100</f>
        <v>-0.14684287812040284</v>
      </c>
      <c r="G19" s="50">
        <f>(('Psavo toimialat 2'!H19-'Psavo toimialat 2'!G19)/'Psavo toimialat 2'!G19)*100</f>
        <v>2.5000000000000044</v>
      </c>
      <c r="H19" s="50">
        <f>(('Psavo toimialat 2'!I19-'Psavo toimialat 2'!H19)/'Psavo toimialat 2'!H19)*100</f>
        <v>4.8780487804877923</v>
      </c>
      <c r="I19" s="50">
        <f>(('Psavo toimialat 2'!J19-'Psavo toimialat 2'!I19)/'Psavo toimialat 2'!I19)*100</f>
        <v>-3.283173734610112</v>
      </c>
      <c r="J19" s="50">
        <f>(('Psavo toimialat 2'!K19-'Psavo toimialat 2'!J19)/'Psavo toimialat 2'!J19)*100</f>
        <v>4.3847241867043767</v>
      </c>
      <c r="K19" s="50">
        <f>(('Psavo toimialat 2'!L19-'Psavo toimialat 2'!K19)/'Psavo toimialat 2'!K19)*100</f>
        <v>12.059620596205971</v>
      </c>
      <c r="L19" s="50">
        <f>(('Psavo toimialat 2'!M19-'Psavo toimialat 2'!L19)/'Psavo toimialat 2'!L19)*100</f>
        <v>-0.24183796856106751</v>
      </c>
      <c r="M19" s="50">
        <f>(('Psavo toimialat 2'!N19-'Psavo toimialat 2'!M19)/'Psavo toimialat 2'!M19)*100</f>
        <v>4.484848484848488</v>
      </c>
      <c r="N19" s="50">
        <f>(('Psavo toimialat 2'!O19-'Psavo toimialat 2'!N19)/'Psavo toimialat 2'!N19)*100</f>
        <v>-9.9767981438515179</v>
      </c>
      <c r="O19" s="50">
        <f>(('Psavo toimialat 2'!P19-'Psavo toimialat 2'!O19)/'Psavo toimialat 2'!O19)*100</f>
        <v>-3.6082474226804093</v>
      </c>
      <c r="P19" s="50">
        <f>(('Psavo toimialat 2'!Q19-'Psavo toimialat 2'!P19)/'Psavo toimialat 2'!P19)*100</f>
        <v>12.967914438502678</v>
      </c>
      <c r="Q19" s="50">
        <f>(('Psavo toimialat 2'!R19-'Psavo toimialat 2'!Q19)/'Psavo toimialat 2'!Q19)*100</f>
        <v>-9.7041420118343229</v>
      </c>
      <c r="R19" s="50">
        <f>(('Psavo toimialat 2'!S19-'Psavo toimialat 2'!R19)/'Psavo toimialat 2'!R19)*100</f>
        <v>1.9659239842726082</v>
      </c>
      <c r="S19" s="50">
        <f>(('Psavo toimialat 2'!T19-'Psavo toimialat 2'!S19)/'Psavo toimialat 2'!S19)*100</f>
        <v>3.4704370179948625</v>
      </c>
      <c r="T19" s="50">
        <f>(('Psavo toimialat 2'!U19-'Psavo toimialat 2'!T19)/'Psavo toimialat 2'!T19)*100</f>
        <v>12.795031055900619</v>
      </c>
      <c r="U19" s="50">
        <f>(('Psavo toimialat 2'!V19-'Psavo toimialat 2'!U19)/'Psavo toimialat 2'!U19)*100</f>
        <v>-7.9295154185022056</v>
      </c>
      <c r="V19" s="103">
        <f>(('Psavo toimialat 2'!W19-'Psavo toimialat 2'!V19)/'Psavo toimialat 2'!V19)*100</f>
        <v>0.47846889952153793</v>
      </c>
    </row>
    <row r="20" spans="1:22" x14ac:dyDescent="0.25">
      <c r="A20" s="35" t="s">
        <v>46</v>
      </c>
      <c r="B20" s="50">
        <f>(('Psavo toimialat 2'!C20-'Psavo toimialat 2'!B20)/'Psavo toimialat 2'!B20)*100</f>
        <v>14.685314685314696</v>
      </c>
      <c r="C20" s="50">
        <f>(('Psavo toimialat 2'!D20-'Psavo toimialat 2'!C20)/'Psavo toimialat 2'!C20)*100</f>
        <v>1.1178861788617827</v>
      </c>
      <c r="D20" s="50">
        <f>(('Psavo toimialat 2'!E20-'Psavo toimialat 2'!D20)/'Psavo toimialat 2'!D20)*100</f>
        <v>35.979899497487452</v>
      </c>
      <c r="E20" s="50">
        <f>(('Psavo toimialat 2'!F20-'Psavo toimialat 2'!E20)/'Psavo toimialat 2'!E20)*100</f>
        <v>-11.75166297117517</v>
      </c>
      <c r="F20" s="50">
        <f>(('Psavo toimialat 2'!G20-'Psavo toimialat 2'!F20)/'Psavo toimialat 2'!F20)*100</f>
        <v>-0.75376884422111023</v>
      </c>
      <c r="G20" s="50">
        <f>(('Psavo toimialat 2'!H20-'Psavo toimialat 2'!G20)/'Psavo toimialat 2'!G20)*100</f>
        <v>13.333333333333345</v>
      </c>
      <c r="H20" s="50">
        <f>(('Psavo toimialat 2'!I20-'Psavo toimialat 2'!H20)/'Psavo toimialat 2'!H20)*100</f>
        <v>8.7862993298585135</v>
      </c>
      <c r="I20" s="50">
        <f>(('Psavo toimialat 2'!J20-'Psavo toimialat 2'!I20)/'Psavo toimialat 2'!I20)*100</f>
        <v>-9.5140314852840557</v>
      </c>
      <c r="J20" s="50">
        <f>(('Psavo toimialat 2'!K20-'Psavo toimialat 2'!J20)/'Psavo toimialat 2'!J20)*100</f>
        <v>1.9667170953101536</v>
      </c>
      <c r="K20" s="50">
        <f>(('Psavo toimialat 2'!L20-'Psavo toimialat 2'!K20)/'Psavo toimialat 2'!K20)*100</f>
        <v>8.0118694362017671</v>
      </c>
      <c r="L20" s="50">
        <f>(('Psavo toimialat 2'!M20-'Psavo toimialat 2'!L20)/'Psavo toimialat 2'!L20)*100</f>
        <v>6.2499999999999964</v>
      </c>
      <c r="M20" s="50">
        <f>(('Psavo toimialat 2'!N20-'Psavo toimialat 2'!M20)/'Psavo toimialat 2'!M20)*100</f>
        <v>19.45701357466065</v>
      </c>
      <c r="N20" s="50">
        <f>(('Psavo toimialat 2'!O20-'Psavo toimialat 2'!N20)/'Psavo toimialat 2'!N20)*100</f>
        <v>-5.4112554112554108</v>
      </c>
      <c r="O20" s="50">
        <f>(('Psavo toimialat 2'!P20-'Psavo toimialat 2'!O20)/'Psavo toimialat 2'!O20)*100</f>
        <v>-3.2036613272311341</v>
      </c>
      <c r="P20" s="50">
        <f>(('Psavo toimialat 2'!Q20-'Psavo toimialat 2'!P20)/'Psavo toimialat 2'!P20)*100</f>
        <v>-11.702127659574458</v>
      </c>
      <c r="Q20" s="50">
        <f>(('Psavo toimialat 2'!R20-'Psavo toimialat 2'!Q20)/'Psavo toimialat 2'!Q20)*100</f>
        <v>17.001338688085678</v>
      </c>
      <c r="R20" s="50">
        <f>(('Psavo toimialat 2'!S20-'Psavo toimialat 2'!R20)/'Psavo toimialat 2'!R20)*100</f>
        <v>19.679633867276873</v>
      </c>
      <c r="S20" s="50">
        <f>(('Psavo toimialat 2'!T20-'Psavo toimialat 2'!S20)/'Psavo toimialat 2'!S20)*100</f>
        <v>-0.66921606118545762</v>
      </c>
      <c r="T20" s="50">
        <f>(('Psavo toimialat 2'!U20-'Psavo toimialat 2'!T20)/'Psavo toimialat 2'!T20)*100</f>
        <v>6.7853705486044245</v>
      </c>
      <c r="U20" s="50">
        <f>(('Psavo toimialat 2'!V20-'Psavo toimialat 2'!U20)/'Psavo toimialat 2'!U20)*100</f>
        <v>2.5687246507435728</v>
      </c>
      <c r="V20" s="103">
        <f>(('Psavo toimialat 2'!W20-'Psavo toimialat 2'!V20)/'Psavo toimialat 2'!V20)*100</f>
        <v>21.001757469244282</v>
      </c>
    </row>
    <row r="21" spans="1:22" x14ac:dyDescent="0.25">
      <c r="A21" s="35" t="s">
        <v>47</v>
      </c>
      <c r="B21" s="50">
        <f>(('Psavo toimialat 2'!C21-'Psavo toimialat 2'!B21)/'Psavo toimialat 2'!B21)*100</f>
        <v>-2.1006881564650528</v>
      </c>
      <c r="C21" s="50">
        <f>(('Psavo toimialat 2'!D21-'Psavo toimialat 2'!C21)/'Psavo toimialat 2'!C21)*100</f>
        <v>7.6211616722160436</v>
      </c>
      <c r="D21" s="50">
        <f>(('Psavo toimialat 2'!E21-'Psavo toimialat 2'!D21)/'Psavo toimialat 2'!D21)*100</f>
        <v>9.8315572361636399</v>
      </c>
      <c r="E21" s="50">
        <f>(('Psavo toimialat 2'!F21-'Psavo toimialat 2'!E21)/'Psavo toimialat 2'!E21)*100</f>
        <v>11.142410015649459</v>
      </c>
      <c r="F21" s="50">
        <f>(('Psavo toimialat 2'!G21-'Psavo toimialat 2'!F21)/'Psavo toimialat 2'!F21)*100</f>
        <v>10.729372007885091</v>
      </c>
      <c r="G21" s="50">
        <f>(('Psavo toimialat 2'!H21-'Psavo toimialat 2'!G21)/'Psavo toimialat 2'!G21)*100</f>
        <v>2.9501525940997007</v>
      </c>
      <c r="H21" s="50">
        <f>(('Psavo toimialat 2'!I21-'Psavo toimialat 2'!H21)/'Psavo toimialat 2'!H21)*100</f>
        <v>12.450592885375487</v>
      </c>
      <c r="I21" s="50">
        <f>(('Psavo toimialat 2'!J21-'Psavo toimialat 2'!I21)/'Psavo toimialat 2'!I21)*100</f>
        <v>13.400702987697727</v>
      </c>
      <c r="J21" s="50">
        <f>(('Psavo toimialat 2'!K21-'Psavo toimialat 2'!J21)/'Psavo toimialat 2'!J21)*100</f>
        <v>-8.9500193723363104</v>
      </c>
      <c r="K21" s="50">
        <f>(('Psavo toimialat 2'!L21-'Psavo toimialat 2'!K21)/'Psavo toimialat 2'!K21)*100</f>
        <v>-4.2127659574468108</v>
      </c>
      <c r="L21" s="50">
        <f>(('Psavo toimialat 2'!M21-'Psavo toimialat 2'!L21)/'Psavo toimialat 2'!L21)*100</f>
        <v>7.7965348733896098</v>
      </c>
      <c r="M21" s="50">
        <f>(('Psavo toimialat 2'!N21-'Psavo toimialat 2'!M21)/'Psavo toimialat 2'!M21)*100</f>
        <v>-0.14424067587059317</v>
      </c>
      <c r="N21" s="50">
        <f>(('Psavo toimialat 2'!O21-'Psavo toimialat 2'!N21)/'Psavo toimialat 2'!N21)*100</f>
        <v>3.7350392075938847</v>
      </c>
      <c r="O21" s="50">
        <f>(('Psavo toimialat 2'!P21-'Psavo toimialat 2'!O21)/'Psavo toimialat 2'!O21)*100</f>
        <v>3.600556992241887</v>
      </c>
      <c r="P21" s="50">
        <f>(('Psavo toimialat 2'!Q21-'Psavo toimialat 2'!P21)/'Psavo toimialat 2'!P21)*100</f>
        <v>-1.9201228878630773E-2</v>
      </c>
      <c r="Q21" s="50">
        <f>(('Psavo toimialat 2'!R21-'Psavo toimialat 2'!Q21)/'Psavo toimialat 2'!Q21)*100</f>
        <v>3.3416554637987277</v>
      </c>
      <c r="R21" s="50">
        <f>(('Psavo toimialat 2'!S21-'Psavo toimialat 2'!R21)/'Psavo toimialat 2'!R21)*100</f>
        <v>7.7494889425757165</v>
      </c>
      <c r="S21" s="50">
        <f>(('Psavo toimialat 2'!T21-'Psavo toimialat 2'!S21)/'Psavo toimialat 2'!S21)*100</f>
        <v>7.5888237323214911</v>
      </c>
      <c r="T21" s="50">
        <f>(('Psavo toimialat 2'!U21-'Psavo toimialat 2'!T21)/'Psavo toimialat 2'!T21)*100</f>
        <v>-0.70535428021801494</v>
      </c>
      <c r="U21" s="50">
        <f>(('Psavo toimialat 2'!V21-'Psavo toimialat 2'!U21)/'Psavo toimialat 2'!U21)*100</f>
        <v>4.8595414917662287</v>
      </c>
      <c r="V21" s="103">
        <f>(('Psavo toimialat 2'!W21-'Psavo toimialat 2'!V21)/'Psavo toimialat 2'!V21)*100</f>
        <v>0.56966897613549583</v>
      </c>
    </row>
    <row r="22" spans="1:22" ht="30" x14ac:dyDescent="0.25">
      <c r="A22" s="35" t="s">
        <v>48</v>
      </c>
      <c r="B22" s="50">
        <f>(('Psavo toimialat 2'!C22-'Psavo toimialat 2'!B22)/'Psavo toimialat 2'!B22)*100</f>
        <v>5.0943961642193587</v>
      </c>
      <c r="C22" s="50">
        <f>(('Psavo toimialat 2'!D22-'Psavo toimialat 2'!C22)/'Psavo toimialat 2'!C22)*100</f>
        <v>7.8984887368120873</v>
      </c>
      <c r="D22" s="50">
        <f>(('Psavo toimialat 2'!E22-'Psavo toimialat 2'!D22)/'Psavo toimialat 2'!D22)*100</f>
        <v>1.6384778012685108</v>
      </c>
      <c r="E22" s="50">
        <f>(('Psavo toimialat 2'!F22-'Psavo toimialat 2'!E22)/'Psavo toimialat 2'!E22)*100</f>
        <v>8.8403536141445649</v>
      </c>
      <c r="F22" s="50">
        <f>(('Psavo toimialat 2'!G22-'Psavo toimialat 2'!F22)/'Psavo toimialat 2'!F22)*100</f>
        <v>-2.7711419015766894</v>
      </c>
      <c r="G22" s="50">
        <f>(('Psavo toimialat 2'!H22-'Psavo toimialat 2'!G22)/'Psavo toimialat 2'!G22)*100</f>
        <v>14.619164619164618</v>
      </c>
      <c r="H22" s="50">
        <f>(('Psavo toimialat 2'!I22-'Psavo toimialat 2'!H22)/'Psavo toimialat 2'!H22)*100</f>
        <v>2.0793140407288293</v>
      </c>
      <c r="I22" s="50">
        <f>(('Psavo toimialat 2'!J22-'Psavo toimialat 2'!I22)/'Psavo toimialat 2'!I22)*100</f>
        <v>0.65098698026039958</v>
      </c>
      <c r="J22" s="50">
        <f>(('Psavo toimialat 2'!K22-'Psavo toimialat 2'!J22)/'Psavo toimialat 2'!J22)*100</f>
        <v>-6.9684957229292781</v>
      </c>
      <c r="K22" s="50">
        <f>(('Psavo toimialat 2'!L22-'Psavo toimialat 2'!K22)/'Psavo toimialat 2'!K22)*100</f>
        <v>9.0154743215967805</v>
      </c>
      <c r="L22" s="50">
        <f>(('Psavo toimialat 2'!M22-'Psavo toimialat 2'!L22)/'Psavo toimialat 2'!L22)*100</f>
        <v>9.6482205307549833</v>
      </c>
      <c r="M22" s="50">
        <f>(('Psavo toimialat 2'!N22-'Psavo toimialat 2'!M22)/'Psavo toimialat 2'!M22)*100</f>
        <v>-7.3170731707317067</v>
      </c>
      <c r="N22" s="50">
        <f>(('Psavo toimialat 2'!O22-'Psavo toimialat 2'!N22)/'Psavo toimialat 2'!N22)*100</f>
        <v>2.1659919028340058</v>
      </c>
      <c r="O22" s="50">
        <f>(('Psavo toimialat 2'!P22-'Psavo toimialat 2'!O22)/'Psavo toimialat 2'!O22)*100</f>
        <v>4.3986526649494726</v>
      </c>
      <c r="P22" s="50">
        <f>(('Psavo toimialat 2'!Q22-'Psavo toimialat 2'!P22)/'Psavo toimialat 2'!P22)*100</f>
        <v>4.5739229455304651</v>
      </c>
      <c r="Q22" s="50">
        <f>(('Psavo toimialat 2'!R22-'Psavo toimialat 2'!Q22)/'Psavo toimialat 2'!Q22)*100</f>
        <v>2.6860254083484492</v>
      </c>
      <c r="R22" s="50">
        <f>(('Psavo toimialat 2'!S22-'Psavo toimialat 2'!R22)/'Psavo toimialat 2'!R22)*100</f>
        <v>-0.67161541180628404</v>
      </c>
      <c r="S22" s="50">
        <f>(('Psavo toimialat 2'!T22-'Psavo toimialat 2'!S22)/'Psavo toimialat 2'!S22)*100</f>
        <v>1.7793594306053866E-2</v>
      </c>
      <c r="T22" s="50">
        <f>(('Psavo toimialat 2'!U22-'Psavo toimialat 2'!T22)/'Psavo toimialat 2'!T22)*100</f>
        <v>4.4653976160825515</v>
      </c>
      <c r="U22" s="50">
        <f>(('Psavo toimialat 2'!V22-'Psavo toimialat 2'!U22)/'Psavo toimialat 2'!U22)*100</f>
        <v>0.28950953678472952</v>
      </c>
      <c r="V22" s="103">
        <f>(('Psavo toimialat 2'!W22-'Psavo toimialat 2'!V22)/'Psavo toimialat 2'!V22)*100</f>
        <v>-1.2395992528442783</v>
      </c>
    </row>
    <row r="23" spans="1:22" x14ac:dyDescent="0.25">
      <c r="A23" s="35" t="s">
        <v>49</v>
      </c>
      <c r="B23" s="50">
        <f>(('Psavo toimialat 2'!C23-'Psavo toimialat 2'!B23)/'Psavo toimialat 2'!B23)*100</f>
        <v>9.1784989858012302</v>
      </c>
      <c r="C23" s="50">
        <f>(('Psavo toimialat 2'!D23-'Psavo toimialat 2'!C23)/'Psavo toimialat 2'!C23)*100</f>
        <v>8.1746400371574524</v>
      </c>
      <c r="D23" s="50">
        <f>(('Psavo toimialat 2'!E23-'Psavo toimialat 2'!D23)/'Psavo toimialat 2'!D23)*100</f>
        <v>-1.4598540145985426</v>
      </c>
      <c r="E23" s="50">
        <f>(('Psavo toimialat 2'!F23-'Psavo toimialat 2'!E23)/'Psavo toimialat 2'!E23)*100</f>
        <v>3.4858387799564272</v>
      </c>
      <c r="F23" s="50">
        <f>(('Psavo toimialat 2'!G23-'Psavo toimialat 2'!F23)/'Psavo toimialat 2'!F23)*100</f>
        <v>5.7684210526315738</v>
      </c>
      <c r="G23" s="50">
        <f>(('Psavo toimialat 2'!H23-'Psavo toimialat 2'!G23)/'Psavo toimialat 2'!G23)*100</f>
        <v>-4.7770700636942678</v>
      </c>
      <c r="H23" s="50">
        <f>(('Psavo toimialat 2'!I23-'Psavo toimialat 2'!H23)/'Psavo toimialat 2'!H23)*100</f>
        <v>4.5150501672240848</v>
      </c>
      <c r="I23" s="50">
        <f>(('Psavo toimialat 2'!J23-'Psavo toimialat 2'!I23)/'Psavo toimialat 2'!I23)*100</f>
        <v>8.959999999999992</v>
      </c>
      <c r="J23" s="50">
        <f>(('Psavo toimialat 2'!K23-'Psavo toimialat 2'!J23)/'Psavo toimialat 2'!J23)*100</f>
        <v>-1.9823788546255425</v>
      </c>
      <c r="K23" s="50">
        <f>(('Psavo toimialat 2'!L23-'Psavo toimialat 2'!K23)/'Psavo toimialat 2'!K23)*100</f>
        <v>1.6104868913857719</v>
      </c>
      <c r="L23" s="50">
        <f>(('Psavo toimialat 2'!M23-'Psavo toimialat 2'!L23)/'Psavo toimialat 2'!L23)*100</f>
        <v>2.9487652045705861</v>
      </c>
      <c r="M23" s="50">
        <f>(('Psavo toimialat 2'!N23-'Psavo toimialat 2'!M23)/'Psavo toimialat 2'!M23)*100</f>
        <v>2.1124239169351871</v>
      </c>
      <c r="N23" s="50">
        <f>(('Psavo toimialat 2'!O23-'Psavo toimialat 2'!N23)/'Psavo toimialat 2'!N23)*100</f>
        <v>6.3814866760168263</v>
      </c>
      <c r="O23" s="50">
        <f>(('Psavo toimialat 2'!P23-'Psavo toimialat 2'!O23)/'Psavo toimialat 2'!O23)*100</f>
        <v>-1.3183915622940015</v>
      </c>
      <c r="P23" s="50">
        <f>(('Psavo toimialat 2'!Q23-'Psavo toimialat 2'!P23)/'Psavo toimialat 2'!P23)*100</f>
        <v>-3.8744154976619796</v>
      </c>
      <c r="Q23" s="50">
        <f>(('Psavo toimialat 2'!R23-'Psavo toimialat 2'!Q23)/'Psavo toimialat 2'!Q23)*100</f>
        <v>-0.3127171646977186</v>
      </c>
      <c r="R23" s="50">
        <f>(('Psavo toimialat 2'!S23-'Psavo toimialat 2'!R23)/'Psavo toimialat 2'!R23)*100</f>
        <v>4.9843150923666828</v>
      </c>
      <c r="S23" s="50">
        <f>(('Psavo toimialat 2'!T23-'Psavo toimialat 2'!S23)/'Psavo toimialat 2'!S23)*100</f>
        <v>-2.6892430278884349</v>
      </c>
      <c r="T23" s="50">
        <f>(('Psavo toimialat 2'!U23-'Psavo toimialat 2'!T23)/'Psavo toimialat 2'!T23)*100</f>
        <v>6.6189013988399781</v>
      </c>
      <c r="U23" s="50">
        <f>(('Psavo toimialat 2'!V23-'Psavo toimialat 2'!U23)/'Psavo toimialat 2'!U23)*100</f>
        <v>-3.647999999999993</v>
      </c>
      <c r="V23" s="103">
        <f>(('Psavo toimialat 2'!W23-'Psavo toimialat 2'!V23)/'Psavo toimialat 2'!V23)*100</f>
        <v>-0.83028894055131186</v>
      </c>
    </row>
    <row r="24" spans="1:22" x14ac:dyDescent="0.25">
      <c r="A24" s="35" t="s">
        <v>50</v>
      </c>
      <c r="B24" s="50">
        <f>(('Psavo toimialat 2'!C24-'Psavo toimialat 2'!B24)/'Psavo toimialat 2'!B24)*100</f>
        <v>26.446280991735549</v>
      </c>
      <c r="C24" s="50">
        <f>(('Psavo toimialat 2'!D24-'Psavo toimialat 2'!C24)/'Psavo toimialat 2'!C24)*100</f>
        <v>2.2875816993464024</v>
      </c>
      <c r="D24" s="50">
        <f>(('Psavo toimialat 2'!E24-'Psavo toimialat 2'!D24)/'Psavo toimialat 2'!D24)*100</f>
        <v>4.792332268370596</v>
      </c>
      <c r="E24" s="50">
        <f>(('Psavo toimialat 2'!F24-'Psavo toimialat 2'!E24)/'Psavo toimialat 2'!E24)*100</f>
        <v>16.615853658536594</v>
      </c>
      <c r="F24" s="50">
        <f>(('Psavo toimialat 2'!G24-'Psavo toimialat 2'!F24)/'Psavo toimialat 2'!F24)*100</f>
        <v>4.4444444444444517</v>
      </c>
      <c r="G24" s="50">
        <f>(('Psavo toimialat 2'!H24-'Psavo toimialat 2'!G24)/'Psavo toimialat 2'!G24)*100</f>
        <v>4.0050062578222629</v>
      </c>
      <c r="H24" s="50">
        <f>(('Psavo toimialat 2'!I24-'Psavo toimialat 2'!H24)/'Psavo toimialat 2'!H24)*100</f>
        <v>6.9795427196149351</v>
      </c>
      <c r="I24" s="50">
        <f>(('Psavo toimialat 2'!J24-'Psavo toimialat 2'!I24)/'Psavo toimialat 2'!I24)*100</f>
        <v>2.8121484814398197</v>
      </c>
      <c r="J24" s="50">
        <f>(('Psavo toimialat 2'!K24-'Psavo toimialat 2'!J24)/'Psavo toimialat 2'!J24)*100</f>
        <v>0.32822757111597062</v>
      </c>
      <c r="K24" s="50">
        <f>(('Psavo toimialat 2'!L24-'Psavo toimialat 2'!K24)/'Psavo toimialat 2'!K24)*100</f>
        <v>8.1788440567066516</v>
      </c>
      <c r="L24" s="50">
        <f>(('Psavo toimialat 2'!M24-'Psavo toimialat 2'!L24)/'Psavo toimialat 2'!L24)*100</f>
        <v>3.7298387096774221</v>
      </c>
      <c r="M24" s="50">
        <f>(('Psavo toimialat 2'!N24-'Psavo toimialat 2'!M24)/'Psavo toimialat 2'!M24)*100</f>
        <v>3.5957240038872582</v>
      </c>
      <c r="N24" s="50">
        <f>(('Psavo toimialat 2'!O24-'Psavo toimialat 2'!N24)/'Psavo toimialat 2'!N24)*100</f>
        <v>-18.105065666041273</v>
      </c>
      <c r="O24" s="50">
        <f>(('Psavo toimialat 2'!P24-'Psavo toimialat 2'!O24)/'Psavo toimialat 2'!O24)*100</f>
        <v>28.407789232531499</v>
      </c>
      <c r="P24" s="50">
        <f>(('Psavo toimialat 2'!Q24-'Psavo toimialat 2'!P24)/'Psavo toimialat 2'!P24)*100</f>
        <v>-12.132024977698478</v>
      </c>
      <c r="Q24" s="50">
        <f>(('Psavo toimialat 2'!R24-'Psavo toimialat 2'!Q24)/'Psavo toimialat 2'!Q24)*100</f>
        <v>14.517766497461926</v>
      </c>
      <c r="R24" s="50">
        <f>(('Psavo toimialat 2'!S24-'Psavo toimialat 2'!R24)/'Psavo toimialat 2'!R24)*100</f>
        <v>7.0921985815602842</v>
      </c>
      <c r="S24" s="50">
        <f>(('Psavo toimialat 2'!T24-'Psavo toimialat 2'!S24)/'Psavo toimialat 2'!S24)*100</f>
        <v>-0.49668874172184962</v>
      </c>
      <c r="T24" s="50">
        <f>(('Psavo toimialat 2'!U24-'Psavo toimialat 2'!T24)/'Psavo toimialat 2'!T24)*100</f>
        <v>13.893510815307822</v>
      </c>
      <c r="U24" s="50">
        <f>(('Psavo toimialat 2'!V24-'Psavo toimialat 2'!U24)/'Psavo toimialat 2'!U24)*100</f>
        <v>-35.865595325054791</v>
      </c>
      <c r="V24" s="103">
        <f>(('Psavo toimialat 2'!W24-'Psavo toimialat 2'!V24)/'Psavo toimialat 2'!V24)*100</f>
        <v>18.337129840546705</v>
      </c>
    </row>
    <row r="25" spans="1:22" x14ac:dyDescent="0.25">
      <c r="A25" s="35" t="s">
        <v>51</v>
      </c>
      <c r="B25" s="50">
        <f>(('Psavo toimialat 2'!C25-'Psavo toimialat 2'!B25)/'Psavo toimialat 2'!B25)*100</f>
        <v>15.419947506561678</v>
      </c>
      <c r="C25" s="50">
        <f>(('Psavo toimialat 2'!D25-'Psavo toimialat 2'!C25)/'Psavo toimialat 2'!C25)*100</f>
        <v>-6.8220579874928937</v>
      </c>
      <c r="D25" s="50">
        <f>(('Psavo toimialat 2'!E25-'Psavo toimialat 2'!D25)/'Psavo toimialat 2'!D25)*100</f>
        <v>2.5015253203172629</v>
      </c>
      <c r="E25" s="50">
        <f>(('Psavo toimialat 2'!F25-'Psavo toimialat 2'!E25)/'Psavo toimialat 2'!E25)*100</f>
        <v>-4.345238095238102</v>
      </c>
      <c r="F25" s="50">
        <f>(('Psavo toimialat 2'!G25-'Psavo toimialat 2'!F25)/'Psavo toimialat 2'!F25)*100</f>
        <v>-4.9782202862476668</v>
      </c>
      <c r="G25" s="50">
        <f>(('Psavo toimialat 2'!H25-'Psavo toimialat 2'!G25)/'Psavo toimialat 2'!G25)*100</f>
        <v>-1.3097576948264573</v>
      </c>
      <c r="H25" s="50">
        <f>(('Psavo toimialat 2'!I25-'Psavo toimialat 2'!H25)/'Psavo toimialat 2'!H25)*100</f>
        <v>22.229595222295952</v>
      </c>
      <c r="I25" s="50">
        <f>(('Psavo toimialat 2'!J25-'Psavo toimialat 2'!I25)/'Psavo toimialat 2'!I25)*100</f>
        <v>-16.232356134636252</v>
      </c>
      <c r="J25" s="50">
        <f>(('Psavo toimialat 2'!K25-'Psavo toimialat 2'!J25)/'Psavo toimialat 2'!J25)*100</f>
        <v>-6.2864549578742812</v>
      </c>
      <c r="K25" s="50">
        <f>(('Psavo toimialat 2'!L25-'Psavo toimialat 2'!K25)/'Psavo toimialat 2'!K25)*100</f>
        <v>10.857538035961285</v>
      </c>
      <c r="L25" s="50">
        <f>(('Psavo toimialat 2'!M25-'Psavo toimialat 2'!L25)/'Psavo toimialat 2'!L25)*100</f>
        <v>1.5595757953836555</v>
      </c>
      <c r="M25" s="50">
        <f>(('Psavo toimialat 2'!N25-'Psavo toimialat 2'!M25)/'Psavo toimialat 2'!M25)*100</f>
        <v>-2.5184275184275324</v>
      </c>
      <c r="N25" s="50">
        <f>(('Psavo toimialat 2'!O25-'Psavo toimialat 2'!N25)/'Psavo toimialat 2'!N25)*100</f>
        <v>4.3478260869565259</v>
      </c>
      <c r="O25" s="50">
        <f>(('Psavo toimialat 2'!P25-'Psavo toimialat 2'!O25)/'Psavo toimialat 2'!O25)*100</f>
        <v>-0.24154589371981022</v>
      </c>
      <c r="P25" s="50">
        <f>(('Psavo toimialat 2'!Q25-'Psavo toimialat 2'!P25)/'Psavo toimialat 2'!P25)*100</f>
        <v>1.2711864406779798</v>
      </c>
      <c r="Q25" s="50">
        <f>(('Psavo toimialat 2'!R25-'Psavo toimialat 2'!Q25)/'Psavo toimialat 2'!Q25)*100</f>
        <v>-2.8690974297668923</v>
      </c>
      <c r="R25" s="50">
        <f>(('Psavo toimialat 2'!S25-'Psavo toimialat 2'!R25)/'Psavo toimialat 2'!R25)*100</f>
        <v>7.0153846153846189</v>
      </c>
      <c r="S25" s="50">
        <f>(('Psavo toimialat 2'!T25-'Psavo toimialat 2'!S25)/'Psavo toimialat 2'!S25)*100</f>
        <v>-1.7826336975273114</v>
      </c>
      <c r="T25" s="50">
        <f>(('Psavo toimialat 2'!U25-'Psavo toimialat 2'!T25)/'Psavo toimialat 2'!T25)*100</f>
        <v>6.3231850117095911</v>
      </c>
      <c r="U25" s="50">
        <f>(('Psavo toimialat 2'!V25-'Psavo toimialat 2'!U25)/'Psavo toimialat 2'!U25)*100</f>
        <v>-2.0374449339206988</v>
      </c>
      <c r="V25" s="103">
        <f>(('Psavo toimialat 2'!W25-'Psavo toimialat 2'!V25)/'Psavo toimialat 2'!V25)*100</f>
        <v>2.0236087689713291</v>
      </c>
    </row>
    <row r="26" spans="1:22" x14ac:dyDescent="0.25">
      <c r="A26" s="35" t="s">
        <v>52</v>
      </c>
      <c r="B26" s="50">
        <f>(('Psavo toimialat 2'!C26-'Psavo toimialat 2'!B26)/'Psavo toimialat 2'!B26)*100</f>
        <v>5.697278911564629</v>
      </c>
      <c r="C26" s="50">
        <f>(('Psavo toimialat 2'!D26-'Psavo toimialat 2'!C26)/'Psavo toimialat 2'!C26)*100</f>
        <v>-9.9758648431214745</v>
      </c>
      <c r="D26" s="50">
        <f>(('Psavo toimialat 2'!E26-'Psavo toimialat 2'!D26)/'Psavo toimialat 2'!D26)*100</f>
        <v>-4.3789097408400401</v>
      </c>
      <c r="E26" s="50">
        <f>(('Psavo toimialat 2'!F26-'Psavo toimialat 2'!E26)/'Psavo toimialat 2'!E26)*100</f>
        <v>-0.46728971962616817</v>
      </c>
      <c r="F26" s="50">
        <f>(('Psavo toimialat 2'!G26-'Psavo toimialat 2'!F26)/'Psavo toimialat 2'!F26)*100</f>
        <v>3.9436619718309882</v>
      </c>
      <c r="G26" s="50">
        <f>(('Psavo toimialat 2'!H26-'Psavo toimialat 2'!G26)/'Psavo toimialat 2'!G26)*100</f>
        <v>10.117434507678412</v>
      </c>
      <c r="H26" s="50">
        <f>(('Psavo toimialat 2'!I26-'Psavo toimialat 2'!H26)/'Psavo toimialat 2'!H26)*100</f>
        <v>9.0237899917965549</v>
      </c>
      <c r="I26" s="50">
        <f>(('Psavo toimialat 2'!J26-'Psavo toimialat 2'!I26)/'Psavo toimialat 2'!I26)*100</f>
        <v>-5.1918735891647891</v>
      </c>
      <c r="J26" s="50">
        <f>(('Psavo toimialat 2'!K26-'Psavo toimialat 2'!J26)/'Psavo toimialat 2'!J26)*100</f>
        <v>0</v>
      </c>
      <c r="K26" s="50">
        <f>(('Psavo toimialat 2'!L26-'Psavo toimialat 2'!K26)/'Psavo toimialat 2'!K26)*100</f>
        <v>-3.5714285714285712</v>
      </c>
      <c r="L26" s="50">
        <f>(('Psavo toimialat 2'!M26-'Psavo toimialat 2'!L26)/'Psavo toimialat 2'!L26)*100</f>
        <v>7.8189300411522638</v>
      </c>
      <c r="M26" s="50">
        <f>(('Psavo toimialat 2'!N26-'Psavo toimialat 2'!M26)/'Psavo toimialat 2'!M26)*100</f>
        <v>-4.2748091603053391</v>
      </c>
      <c r="N26" s="50">
        <f>(('Psavo toimialat 2'!O26-'Psavo toimialat 2'!N26)/'Psavo toimialat 2'!N26)*100</f>
        <v>3.429027113237626</v>
      </c>
      <c r="O26" s="50">
        <f>(('Psavo toimialat 2'!P26-'Psavo toimialat 2'!O26)/'Psavo toimialat 2'!O26)*100</f>
        <v>37.702390131071709</v>
      </c>
      <c r="P26" s="50">
        <f>(('Psavo toimialat 2'!Q26-'Psavo toimialat 2'!P26)/'Psavo toimialat 2'!P26)*100</f>
        <v>-1.0078387458006624</v>
      </c>
      <c r="Q26" s="50">
        <f>(('Psavo toimialat 2'!R26-'Psavo toimialat 2'!Q26)/'Psavo toimialat 2'!Q26)*100</f>
        <v>2.0361990950226212</v>
      </c>
      <c r="R26" s="50">
        <f>(('Psavo toimialat 2'!S26-'Psavo toimialat 2'!R26)/'Psavo toimialat 2'!R26)*100</f>
        <v>5.2660753880266071</v>
      </c>
      <c r="S26" s="50">
        <f>(('Psavo toimialat 2'!T26-'Psavo toimialat 2'!S26)/'Psavo toimialat 2'!S26)*100</f>
        <v>9.5839915745128952</v>
      </c>
      <c r="T26" s="50">
        <f>(('Psavo toimialat 2'!U26-'Psavo toimialat 2'!T26)/'Psavo toimialat 2'!T26)*100</f>
        <v>-0.38443056222968908</v>
      </c>
      <c r="U26" s="50">
        <f>(('Psavo toimialat 2'!V26-'Psavo toimialat 2'!U26)/'Psavo toimialat 2'!U26)*100</f>
        <v>-5.6439942112879962</v>
      </c>
      <c r="V26" s="103">
        <f>(('Psavo toimialat 2'!W26-'Psavo toimialat 2'!V26)/'Psavo toimialat 2'!V26)*100</f>
        <v>13.752556237218815</v>
      </c>
    </row>
    <row r="27" spans="1:22" x14ac:dyDescent="0.25">
      <c r="A27" s="35" t="s">
        <v>53</v>
      </c>
      <c r="B27" s="50">
        <f>(('Psavo toimialat 2'!C27-'Psavo toimialat 2'!B27)/'Psavo toimialat 2'!B27)*100</f>
        <v>10.714285714285717</v>
      </c>
      <c r="C27" s="50">
        <f>(('Psavo toimialat 2'!D27-'Psavo toimialat 2'!C27)/'Psavo toimialat 2'!C27)*100</f>
        <v>19.061583577712611</v>
      </c>
      <c r="D27" s="50">
        <f>(('Psavo toimialat 2'!E27-'Psavo toimialat 2'!D27)/'Psavo toimialat 2'!D27)*100</f>
        <v>12.561576354679808</v>
      </c>
      <c r="E27" s="50">
        <f>(('Psavo toimialat 2'!F27-'Psavo toimialat 2'!E27)/'Psavo toimialat 2'!E27)*100</f>
        <v>37.199124726477024</v>
      </c>
      <c r="F27" s="50">
        <f>(('Psavo toimialat 2'!G27-'Psavo toimialat 2'!F27)/'Psavo toimialat 2'!F27)*100</f>
        <v>13.556618819776714</v>
      </c>
      <c r="G27" s="50">
        <f>(('Psavo toimialat 2'!H27-'Psavo toimialat 2'!G27)/'Psavo toimialat 2'!G27)*100</f>
        <v>-6.601123595505622</v>
      </c>
      <c r="H27" s="50">
        <f>(('Psavo toimialat 2'!I27-'Psavo toimialat 2'!H27)/'Psavo toimialat 2'!H27)*100</f>
        <v>18.796992481203006</v>
      </c>
      <c r="I27" s="50">
        <f>(('Psavo toimialat 2'!J27-'Psavo toimialat 2'!I27)/'Psavo toimialat 2'!I27)*100</f>
        <v>13.0379746835443</v>
      </c>
      <c r="J27" s="50">
        <f>(('Psavo toimialat 2'!K27-'Psavo toimialat 2'!J27)/'Psavo toimialat 2'!J27)*100</f>
        <v>-2.7995520716685331</v>
      </c>
      <c r="K27" s="50">
        <f>(('Psavo toimialat 2'!L27-'Psavo toimialat 2'!K27)/'Psavo toimialat 2'!K27)*100</f>
        <v>-3.1105990783410173</v>
      </c>
      <c r="L27" s="50">
        <f>(('Psavo toimialat 2'!M27-'Psavo toimialat 2'!L27)/'Psavo toimialat 2'!L27)*100</f>
        <v>12.604042806183127</v>
      </c>
      <c r="M27" s="50">
        <f>(('Psavo toimialat 2'!N27-'Psavo toimialat 2'!M27)/'Psavo toimialat 2'!M27)*100</f>
        <v>-16.578669482576561</v>
      </c>
      <c r="N27" s="50">
        <f>(('Psavo toimialat 2'!O27-'Psavo toimialat 2'!N27)/'Psavo toimialat 2'!N27)*100</f>
        <v>3.6708860759493742</v>
      </c>
      <c r="O27" s="50">
        <f>(('Psavo toimialat 2'!P27-'Psavo toimialat 2'!O27)/'Psavo toimialat 2'!O27)*100</f>
        <v>-2.3199023199023268</v>
      </c>
      <c r="P27" s="50">
        <f>(('Psavo toimialat 2'!Q27-'Psavo toimialat 2'!P27)/'Psavo toimialat 2'!P27)*100</f>
        <v>1.9999999999999927</v>
      </c>
      <c r="Q27" s="50">
        <f>(('Psavo toimialat 2'!R27-'Psavo toimialat 2'!Q27)/'Psavo toimialat 2'!Q27)*100</f>
        <v>10.416666666666668</v>
      </c>
      <c r="R27" s="50">
        <f>(('Psavo toimialat 2'!S27-'Psavo toimialat 2'!R27)/'Psavo toimialat 2'!R27)*100</f>
        <v>-1.997780244173138</v>
      </c>
      <c r="S27" s="50">
        <f>(('Psavo toimialat 2'!T27-'Psavo toimialat 2'!S27)/'Psavo toimialat 2'!S27)*100</f>
        <v>7.2480181200453062</v>
      </c>
      <c r="T27" s="50">
        <f>(('Psavo toimialat 2'!U27-'Psavo toimialat 2'!T27)/'Psavo toimialat 2'!T27)*100</f>
        <v>3.0623020063357882</v>
      </c>
      <c r="U27" s="50">
        <f>(('Psavo toimialat 2'!V27-'Psavo toimialat 2'!U27)/'Psavo toimialat 2'!U27)*100</f>
        <v>-0.1024590163934368</v>
      </c>
      <c r="V27" s="103">
        <f>(('Psavo toimialat 2'!W27-'Psavo toimialat 2'!V27)/'Psavo toimialat 2'!V27)*100</f>
        <v>24.92307692307692</v>
      </c>
    </row>
    <row r="28" spans="1:22" x14ac:dyDescent="0.25">
      <c r="A28" s="35" t="s">
        <v>54</v>
      </c>
      <c r="B28" s="50">
        <f>(('Psavo toimialat 2'!C28-'Psavo toimialat 2'!B28)/'Psavo toimialat 2'!B28)*100</f>
        <v>5.072463768115937</v>
      </c>
      <c r="C28" s="50">
        <f>(('Psavo toimialat 2'!D28-'Psavo toimialat 2'!C28)/'Psavo toimialat 2'!C28)*100</f>
        <v>5.0646551724137927</v>
      </c>
      <c r="D28" s="50">
        <f>(('Psavo toimialat 2'!E28-'Psavo toimialat 2'!D28)/'Psavo toimialat 2'!D28)*100</f>
        <v>4.4512820512820488</v>
      </c>
      <c r="E28" s="50">
        <f>(('Psavo toimialat 2'!F28-'Psavo toimialat 2'!E28)/'Psavo toimialat 2'!E28)*100</f>
        <v>6.0879811468971052</v>
      </c>
      <c r="F28" s="50">
        <f>(('Psavo toimialat 2'!G28-'Psavo toimialat 2'!F28)/'Psavo toimialat 2'!F28)*100</f>
        <v>1.3513513513513427</v>
      </c>
      <c r="G28" s="50">
        <f>(('Psavo toimialat 2'!H28-'Psavo toimialat 2'!G28)/'Psavo toimialat 2'!G28)*100</f>
        <v>3.5068493150685014</v>
      </c>
      <c r="H28" s="50">
        <f>(('Psavo toimialat 2'!I28-'Psavo toimialat 2'!H28)/'Psavo toimialat 2'!H28)*100</f>
        <v>6.476089641785765</v>
      </c>
      <c r="I28" s="50">
        <f>(('Psavo toimialat 2'!J28-'Psavo toimialat 2'!I28)/'Psavo toimialat 2'!I28)*100</f>
        <v>5.7176002651640703</v>
      </c>
      <c r="J28" s="50">
        <f>(('Psavo toimialat 2'!K28-'Psavo toimialat 2'!J28)/'Psavo toimialat 2'!J28)*100</f>
        <v>-0.8465276689136193</v>
      </c>
      <c r="K28" s="50">
        <f>(('Psavo toimialat 2'!L28-'Psavo toimialat 2'!K28)/'Psavo toimialat 2'!K28)*100</f>
        <v>3.7470355731225369</v>
      </c>
      <c r="L28" s="50">
        <f>(('Psavo toimialat 2'!M28-'Psavo toimialat 2'!L28)/'Psavo toimialat 2'!L28)*100</f>
        <v>7.8634562633343359</v>
      </c>
      <c r="M28" s="50">
        <f>(('Psavo toimialat 2'!N28-'Psavo toimialat 2'!M28)/'Psavo toimialat 2'!M28)*100</f>
        <v>3.4755580672506392</v>
      </c>
      <c r="N28" s="50">
        <f>(('Psavo toimialat 2'!O28-'Psavo toimialat 2'!N28)/'Psavo toimialat 2'!N28)*100</f>
        <v>5.8984161660294987</v>
      </c>
      <c r="O28" s="50">
        <f>(('Psavo toimialat 2'!P28-'Psavo toimialat 2'!O28)/'Psavo toimialat 2'!O28)*100</f>
        <v>3.0556988138215488</v>
      </c>
      <c r="P28" s="50">
        <f>(('Psavo toimialat 2'!Q28-'Psavo toimialat 2'!P28)/'Psavo toimialat 2'!P28)*100</f>
        <v>5.7049918678844023</v>
      </c>
      <c r="Q28" s="50">
        <f>(('Psavo toimialat 2'!R28-'Psavo toimialat 2'!Q28)/'Psavo toimialat 2'!Q28)*100</f>
        <v>5.3497455320156293</v>
      </c>
      <c r="R28" s="50">
        <f>(('Psavo toimialat 2'!S28-'Psavo toimialat 2'!R28)/'Psavo toimialat 2'!R28)*100</f>
        <v>2.123356926188066</v>
      </c>
      <c r="S28" s="50">
        <f>(('Psavo toimialat 2'!T28-'Psavo toimialat 2'!S28)/'Psavo toimialat 2'!S28)*100</f>
        <v>2.0462046204620488</v>
      </c>
      <c r="T28" s="50">
        <f>(('Psavo toimialat 2'!U28-'Psavo toimialat 2'!T28)/'Psavo toimialat 2'!T28)*100</f>
        <v>2.6196636481241864</v>
      </c>
      <c r="U28" s="50">
        <f>(('Psavo toimialat 2'!V28-'Psavo toimialat 2'!U28)/'Psavo toimialat 2'!U28)*100</f>
        <v>0.46223342788107752</v>
      </c>
      <c r="V28" s="103">
        <f>(('Psavo toimialat 2'!W28-'Psavo toimialat 2'!V28)/'Psavo toimialat 2'!V28)*100</f>
        <v>1.0666108961622969</v>
      </c>
    </row>
    <row r="29" spans="1:22" ht="30" x14ac:dyDescent="0.25">
      <c r="A29" s="35" t="s">
        <v>55</v>
      </c>
      <c r="B29" s="50">
        <f>(('Psavo toimialat 2'!C29-'Psavo toimialat 2'!B29)/'Psavo toimialat 2'!B29)*100</f>
        <v>28.77997914494264</v>
      </c>
      <c r="C29" s="50">
        <f>(('Psavo toimialat 2'!D29-'Psavo toimialat 2'!C29)/'Psavo toimialat 2'!C29)*100</f>
        <v>5.5060728744939365</v>
      </c>
      <c r="D29" s="50">
        <f>(('Psavo toimialat 2'!E29-'Psavo toimialat 2'!D29)/'Psavo toimialat 2'!D29)*100</f>
        <v>10.053722179585566</v>
      </c>
      <c r="E29" s="50">
        <f>(('Psavo toimialat 2'!F29-'Psavo toimialat 2'!E29)/'Psavo toimialat 2'!E29)*100</f>
        <v>12.273361227336119</v>
      </c>
      <c r="F29" s="50">
        <f>(('Psavo toimialat 2'!G29-'Psavo toimialat 2'!F29)/'Psavo toimialat 2'!F29)*100</f>
        <v>17.018633540372676</v>
      </c>
      <c r="G29" s="50">
        <f>(('Psavo toimialat 2'!H29-'Psavo toimialat 2'!G29)/'Psavo toimialat 2'!G29)*100</f>
        <v>-15.658174097664542</v>
      </c>
      <c r="H29" s="50">
        <f>(('Psavo toimialat 2'!I29-'Psavo toimialat 2'!H29)/'Psavo toimialat 2'!H29)*100</f>
        <v>10.635619886721212</v>
      </c>
      <c r="I29" s="50">
        <f>(('Psavo toimialat 2'!J29-'Psavo toimialat 2'!I29)/'Psavo toimialat 2'!I29)*100</f>
        <v>6.0864618885096631</v>
      </c>
      <c r="J29" s="50">
        <f>(('Psavo toimialat 2'!K29-'Psavo toimialat 2'!J29)/'Psavo toimialat 2'!J29)*100</f>
        <v>-0.75067024128686632</v>
      </c>
      <c r="K29" s="50">
        <f>(('Psavo toimialat 2'!L29-'Psavo toimialat 2'!K29)/'Psavo toimialat 2'!K29)*100</f>
        <v>8.1037277147487838</v>
      </c>
      <c r="L29" s="50">
        <f>(('Psavo toimialat 2'!M29-'Psavo toimialat 2'!L29)/'Psavo toimialat 2'!L29)*100</f>
        <v>17.241379310344829</v>
      </c>
      <c r="M29" s="50">
        <f>(('Psavo toimialat 2'!N29-'Psavo toimialat 2'!M29)/'Psavo toimialat 2'!M29)*100</f>
        <v>-0.38363171355498965</v>
      </c>
      <c r="N29" s="50">
        <f>(('Psavo toimialat 2'!O29-'Psavo toimialat 2'!N29)/'Psavo toimialat 2'!N29)*100</f>
        <v>33.675652545999142</v>
      </c>
      <c r="O29" s="50">
        <f>(('Psavo toimialat 2'!P29-'Psavo toimialat 2'!O29)/'Psavo toimialat 2'!O29)*100</f>
        <v>-3.9692701664532577</v>
      </c>
      <c r="P29" s="50">
        <f>(('Psavo toimialat 2'!Q29-'Psavo toimialat 2'!P29)/'Psavo toimialat 2'!P29)*100</f>
        <v>13.433333333333335</v>
      </c>
      <c r="Q29" s="50">
        <f>(('Psavo toimialat 2'!R29-'Psavo toimialat 2'!Q29)/'Psavo toimialat 2'!Q29)*100</f>
        <v>5.2306788128122275</v>
      </c>
      <c r="R29" s="50">
        <f>(('Psavo toimialat 2'!S29-'Psavo toimialat 2'!R29)/'Psavo toimialat 2'!R29)*100</f>
        <v>-3.9653728008936175</v>
      </c>
      <c r="S29" s="50">
        <f>(('Psavo toimialat 2'!T29-'Psavo toimialat 2'!S29)/'Psavo toimialat 2'!S29)*100</f>
        <v>6.3390520500145433</v>
      </c>
      <c r="T29" s="50">
        <f>(('Psavo toimialat 2'!U29-'Psavo toimialat 2'!T29)/'Psavo toimialat 2'!T29)*100</f>
        <v>10.855892808312822</v>
      </c>
      <c r="U29" s="50">
        <f>(('Psavo toimialat 2'!V29-'Psavo toimialat 2'!U29)/'Psavo toimialat 2'!U29)*100</f>
        <v>-1.7266896891958559</v>
      </c>
      <c r="V29" s="103">
        <f>(('Psavo toimialat 2'!W29-'Psavo toimialat 2'!V29)/'Psavo toimialat 2'!V29)*100</f>
        <v>5.8734939759036235</v>
      </c>
    </row>
    <row r="30" spans="1:22" x14ac:dyDescent="0.25">
      <c r="A30" s="35" t="s">
        <v>56</v>
      </c>
      <c r="B30" s="50">
        <f>(('Psavo toimialat 2'!C30-'Psavo toimialat 2'!B30)/'Psavo toimialat 2'!B30)*100</f>
        <v>-5.2126200274348573</v>
      </c>
      <c r="C30" s="50">
        <f>(('Psavo toimialat 2'!D30-'Psavo toimialat 2'!C30)/'Psavo toimialat 2'!C30)*100</f>
        <v>5.9334298118668718</v>
      </c>
      <c r="D30" s="50">
        <f>(('Psavo toimialat 2'!E30-'Psavo toimialat 2'!D30)/'Psavo toimialat 2'!D30)*100</f>
        <v>-3.6885245901639379</v>
      </c>
      <c r="E30" s="50">
        <f>(('Psavo toimialat 2'!F30-'Psavo toimialat 2'!E30)/'Psavo toimialat 2'!E30)*100</f>
        <v>24.255319148936159</v>
      </c>
      <c r="F30" s="50">
        <f>(('Psavo toimialat 2'!G30-'Psavo toimialat 2'!F30)/'Psavo toimialat 2'!F30)*100</f>
        <v>22.831050228310502</v>
      </c>
      <c r="G30" s="50">
        <f>(('Psavo toimialat 2'!H30-'Psavo toimialat 2'!G30)/'Psavo toimialat 2'!G30)*100</f>
        <v>9.6654275092936857</v>
      </c>
      <c r="H30" s="50">
        <f>(('Psavo toimialat 2'!I30-'Psavo toimialat 2'!H30)/'Psavo toimialat 2'!H30)*100</f>
        <v>15.338983050847451</v>
      </c>
      <c r="I30" s="50">
        <f>(('Psavo toimialat 2'!J30-'Psavo toimialat 2'!I30)/'Psavo toimialat 2'!I30)*100</f>
        <v>13.886847905951511</v>
      </c>
      <c r="J30" s="50">
        <f>(('Psavo toimialat 2'!K30-'Psavo toimialat 2'!J30)/'Psavo toimialat 2'!J30)*100</f>
        <v>15.354838709677427</v>
      </c>
      <c r="K30" s="50">
        <f>(('Psavo toimialat 2'!L30-'Psavo toimialat 2'!K30)/'Psavo toimialat 2'!K30)*100</f>
        <v>-4.8657718120805455</v>
      </c>
      <c r="L30" s="50">
        <f>(('Psavo toimialat 2'!M30-'Psavo toimialat 2'!L30)/'Psavo toimialat 2'!L30)*100</f>
        <v>10.875955320399765</v>
      </c>
      <c r="M30" s="50">
        <f>(('Psavo toimialat 2'!N30-'Psavo toimialat 2'!M30)/'Psavo toimialat 2'!M30)*100</f>
        <v>4.3478260869565304</v>
      </c>
      <c r="N30" s="50">
        <f>(('Psavo toimialat 2'!O30-'Psavo toimialat 2'!N30)/'Psavo toimialat 2'!N30)*100</f>
        <v>1.7784552845528454</v>
      </c>
      <c r="O30" s="50">
        <f>(('Psavo toimialat 2'!P30-'Psavo toimialat 2'!O30)/'Psavo toimialat 2'!O30)*100</f>
        <v>5.6914628057913017</v>
      </c>
      <c r="P30" s="50">
        <f>(('Psavo toimialat 2'!Q30-'Psavo toimialat 2'!P30)/'Psavo toimialat 2'!P30)*100</f>
        <v>-1.9839395370807693</v>
      </c>
      <c r="Q30" s="50">
        <f>(('Psavo toimialat 2'!R30-'Psavo toimialat 2'!Q30)/'Psavo toimialat 2'!Q30)*100</f>
        <v>-1.0602409638554162</v>
      </c>
      <c r="R30" s="50">
        <f>(('Psavo toimialat 2'!S30-'Psavo toimialat 2'!R30)/'Psavo toimialat 2'!R30)*100</f>
        <v>0.77934729663906199</v>
      </c>
      <c r="S30" s="50">
        <f>(('Psavo toimialat 2'!T30-'Psavo toimialat 2'!S30)/'Psavo toimialat 2'!S30)*100</f>
        <v>10.874818753020783</v>
      </c>
      <c r="T30" s="50">
        <f>(('Psavo toimialat 2'!U30-'Psavo toimialat 2'!T30)/'Psavo toimialat 2'!T30)*100</f>
        <v>7.0183086312118546</v>
      </c>
      <c r="U30" s="50">
        <f>(('Psavo toimialat 2'!V30-'Psavo toimialat 2'!U30)/'Psavo toimialat 2'!U30)*100</f>
        <v>5.0916496945010188</v>
      </c>
      <c r="V30" s="103">
        <f>(('Psavo toimialat 2'!W30-'Psavo toimialat 2'!V30)/'Psavo toimialat 2'!V30)*100</f>
        <v>5.8527131782945823</v>
      </c>
    </row>
    <row r="31" spans="1:22" ht="30" x14ac:dyDescent="0.25">
      <c r="A31" s="35" t="s">
        <v>57</v>
      </c>
      <c r="B31" s="50">
        <f>(('Psavo toimialat 2'!C31-'Psavo toimialat 2'!B31)/'Psavo toimialat 2'!B31)*100</f>
        <v>6.4609800362976451</v>
      </c>
      <c r="C31" s="50">
        <f>(('Psavo toimialat 2'!D31-'Psavo toimialat 2'!C31)/'Psavo toimialat 2'!C31)*100</f>
        <v>7.2621888851005831</v>
      </c>
      <c r="D31" s="50">
        <f>(('Psavo toimialat 2'!E31-'Psavo toimialat 2'!D31)/'Psavo toimialat 2'!D31)*100</f>
        <v>5.5308328035600685</v>
      </c>
      <c r="E31" s="50">
        <f>(('Psavo toimialat 2'!F31-'Psavo toimialat 2'!E31)/'Psavo toimialat 2'!E31)*100</f>
        <v>2.1084337349397591</v>
      </c>
      <c r="F31" s="50">
        <f>(('Psavo toimialat 2'!G31-'Psavo toimialat 2'!F31)/'Psavo toimialat 2'!F31)*100</f>
        <v>3.9233038348082632</v>
      </c>
      <c r="G31" s="50">
        <f>(('Psavo toimialat 2'!H31-'Psavo toimialat 2'!G31)/'Psavo toimialat 2'!G31)*100</f>
        <v>-4.2009650865739454</v>
      </c>
      <c r="H31" s="50">
        <f>(('Psavo toimialat 2'!I31-'Psavo toimialat 2'!H31)/'Psavo toimialat 2'!H31)*100</f>
        <v>13.955555555555563</v>
      </c>
      <c r="I31" s="50">
        <f>(('Psavo toimialat 2'!J31-'Psavo toimialat 2'!I31)/'Psavo toimialat 2'!I31)*100</f>
        <v>3.9001560062402492</v>
      </c>
      <c r="J31" s="50">
        <f>(('Psavo toimialat 2'!K31-'Psavo toimialat 2'!J31)/'Psavo toimialat 2'!J31)*100</f>
        <v>1.526526526526518</v>
      </c>
      <c r="K31" s="50">
        <f>(('Psavo toimialat 2'!L31-'Psavo toimialat 2'!K31)/'Psavo toimialat 2'!K31)*100</f>
        <v>1.7500616218881004</v>
      </c>
      <c r="L31" s="50">
        <f>(('Psavo toimialat 2'!M31-'Psavo toimialat 2'!L31)/'Psavo toimialat 2'!L31)*100</f>
        <v>17.320736434108529</v>
      </c>
      <c r="M31" s="50">
        <f>(('Psavo toimialat 2'!N31-'Psavo toimialat 2'!M31)/'Psavo toimialat 2'!M31)*100</f>
        <v>-13.008465826966756</v>
      </c>
      <c r="N31" s="50">
        <f>(('Psavo toimialat 2'!O31-'Psavo toimialat 2'!N31)/'Psavo toimialat 2'!N31)*100</f>
        <v>2.6584381675765463</v>
      </c>
      <c r="O31" s="50">
        <f>(('Psavo toimialat 2'!P31-'Psavo toimialat 2'!O31)/'Psavo toimialat 2'!O31)*100</f>
        <v>2.728323699421968</v>
      </c>
      <c r="P31" s="50">
        <f>(('Psavo toimialat 2'!Q31-'Psavo toimialat 2'!P31)/'Psavo toimialat 2'!P31)*100</f>
        <v>-11.861354940355612</v>
      </c>
      <c r="Q31" s="50">
        <f>(('Psavo toimialat 2'!R31-'Psavo toimialat 2'!Q31)/'Psavo toimialat 2'!Q31)*100</f>
        <v>-3.1409601634320765</v>
      </c>
      <c r="R31" s="50">
        <f>(('Psavo toimialat 2'!S31-'Psavo toimialat 2'!R31)/'Psavo toimialat 2'!R31)*100</f>
        <v>14.974953862378069</v>
      </c>
      <c r="S31" s="50">
        <f>(('Psavo toimialat 2'!T31-'Psavo toimialat 2'!S31)/'Psavo toimialat 2'!S31)*100</f>
        <v>2.5911488190781826</v>
      </c>
      <c r="T31" s="50">
        <f>(('Psavo toimialat 2'!U31-'Psavo toimialat 2'!T31)/'Psavo toimialat 2'!T31)*100</f>
        <v>-10.125167635225738</v>
      </c>
      <c r="U31" s="50">
        <f>(('Psavo toimialat 2'!V31-'Psavo toimialat 2'!U31)/'Psavo toimialat 2'!U31)*100</f>
        <v>1.3678189505098233</v>
      </c>
      <c r="V31" s="103">
        <f>(('Psavo toimialat 2'!W31-'Psavo toimialat 2'!V31)/'Psavo toimialat 2'!V31)*100</f>
        <v>6.7468105986261033</v>
      </c>
    </row>
    <row r="32" spans="1:22" x14ac:dyDescent="0.25">
      <c r="A32" s="35" t="s">
        <v>58</v>
      </c>
      <c r="B32" s="50">
        <f>(('Psavo toimialat 2'!C32-'Psavo toimialat 2'!B32)/'Psavo toimialat 2'!B32)*100</f>
        <v>7.3800738007380069</v>
      </c>
      <c r="C32" s="50">
        <f>(('Psavo toimialat 2'!D32-'Psavo toimialat 2'!C32)/'Psavo toimialat 2'!C32)*100</f>
        <v>5.9356451109028425</v>
      </c>
      <c r="D32" s="50">
        <f>(('Psavo toimialat 2'!E32-'Psavo toimialat 2'!D32)/'Psavo toimialat 2'!D32)*100</f>
        <v>4.1285756414037156</v>
      </c>
      <c r="E32" s="50">
        <f>(('Psavo toimialat 2'!F32-'Psavo toimialat 2'!E32)/'Psavo toimialat 2'!E32)*100</f>
        <v>5.0693854432172119</v>
      </c>
      <c r="F32" s="50">
        <f>(('Psavo toimialat 2'!G32-'Psavo toimialat 2'!F32)/'Psavo toimialat 2'!F32)*100</f>
        <v>4.7708894878706172</v>
      </c>
      <c r="G32" s="50">
        <f>(('Psavo toimialat 2'!H32-'Psavo toimialat 2'!G32)/'Psavo toimialat 2'!G32)*100</f>
        <v>0.92616413686648391</v>
      </c>
      <c r="H32" s="50">
        <f>(('Psavo toimialat 2'!I32-'Psavo toimialat 2'!H32)/'Psavo toimialat 2'!H32)*100</f>
        <v>4.2824369105276601</v>
      </c>
      <c r="I32" s="50">
        <f>(('Psavo toimialat 2'!J32-'Psavo toimialat 2'!I32)/'Psavo toimialat 2'!I32)*100</f>
        <v>4.7176729406013083</v>
      </c>
      <c r="J32" s="50">
        <f>(('Psavo toimialat 2'!K32-'Psavo toimialat 2'!J32)/'Psavo toimialat 2'!J32)*100</f>
        <v>5.2287581699346486</v>
      </c>
      <c r="K32" s="50">
        <f>(('Psavo toimialat 2'!L32-'Psavo toimialat 2'!K32)/'Psavo toimialat 2'!K32)*100</f>
        <v>-6.2999112688553751</v>
      </c>
      <c r="L32" s="50">
        <f>(('Psavo toimialat 2'!M32-'Psavo toimialat 2'!L32)/'Psavo toimialat 2'!L32)*100</f>
        <v>2.7225378787878789</v>
      </c>
      <c r="M32" s="50">
        <f>(('Psavo toimialat 2'!N32-'Psavo toimialat 2'!M32)/'Psavo toimialat 2'!M32)*100</f>
        <v>18.690942613505424</v>
      </c>
      <c r="N32" s="50">
        <f>(('Psavo toimialat 2'!O32-'Psavo toimialat 2'!N32)/'Psavo toimialat 2'!N32)*100</f>
        <v>-4.2135922330097069</v>
      </c>
      <c r="O32" s="50">
        <f>(('Psavo toimialat 2'!P32-'Psavo toimialat 2'!O32)/'Psavo toimialat 2'!O32)*100</f>
        <v>-1.3379282383944906</v>
      </c>
      <c r="P32" s="50">
        <f>(('Psavo toimialat 2'!Q32-'Psavo toimialat 2'!P32)/'Psavo toimialat 2'!P32)*100</f>
        <v>-8.3213478528867881</v>
      </c>
      <c r="Q32" s="50">
        <f>(('Psavo toimialat 2'!R32-'Psavo toimialat 2'!Q32)/'Psavo toimialat 2'!Q32)*100</f>
        <v>6.5217391304347876</v>
      </c>
      <c r="R32" s="50">
        <f>(('Psavo toimialat 2'!S32-'Psavo toimialat 2'!R32)/'Psavo toimialat 2'!R32)*100</f>
        <v>-2.8613507258573581</v>
      </c>
      <c r="S32" s="50">
        <f>(('Psavo toimialat 2'!T32-'Psavo toimialat 2'!S32)/'Psavo toimialat 2'!S32)*100</f>
        <v>-1.9493177387914229</v>
      </c>
      <c r="T32" s="50">
        <f>(('Psavo toimialat 2'!U32-'Psavo toimialat 2'!T32)/'Psavo toimialat 2'!T32)*100</f>
        <v>2.1206096752816488</v>
      </c>
      <c r="U32" s="50">
        <f>(('Psavo toimialat 2'!V32-'Psavo toimialat 2'!U32)/'Psavo toimialat 2'!U32)*100</f>
        <v>1.6655851178888144</v>
      </c>
      <c r="V32" s="103">
        <f>(('Psavo toimialat 2'!W32-'Psavo toimialat 2'!V32)/'Psavo toimialat 2'!V32)*100</f>
        <v>5.4893617021276615</v>
      </c>
    </row>
    <row r="33" spans="1:22" x14ac:dyDescent="0.25">
      <c r="A33" s="35" t="s">
        <v>59</v>
      </c>
      <c r="B33" s="50">
        <f>(('Psavo toimialat 2'!C33-'Psavo toimialat 2'!B33)/'Psavo toimialat 2'!B33)*100</f>
        <v>5.3510360088513416</v>
      </c>
      <c r="C33" s="50">
        <f>(('Psavo toimialat 2'!D33-'Psavo toimialat 2'!C33)/'Psavo toimialat 2'!C33)*100</f>
        <v>0.36280313156386806</v>
      </c>
      <c r="D33" s="50">
        <f>(('Psavo toimialat 2'!E33-'Psavo toimialat 2'!D33)/'Psavo toimialat 2'!D33)*100</f>
        <v>4.8325722983257187</v>
      </c>
      <c r="E33" s="50">
        <f>(('Psavo toimialat 2'!F33-'Psavo toimialat 2'!E33)/'Psavo toimialat 2'!E33)*100</f>
        <v>7.6225045372050815</v>
      </c>
      <c r="F33" s="50">
        <f>(('Psavo toimialat 2'!G33-'Psavo toimialat 2'!F33)/'Psavo toimialat 2'!F33)*100</f>
        <v>7.6559865092748698</v>
      </c>
      <c r="G33" s="50">
        <f>(('Psavo toimialat 2'!H33-'Psavo toimialat 2'!G33)/'Psavo toimialat 2'!G33)*100</f>
        <v>3.6497493734335946</v>
      </c>
      <c r="H33" s="50">
        <f>(('Psavo toimialat 2'!I33-'Psavo toimialat 2'!H33)/'Psavo toimialat 2'!H33)*100</f>
        <v>6.1659362248753142</v>
      </c>
      <c r="I33" s="50">
        <f>(('Psavo toimialat 2'!J33-'Psavo toimialat 2'!I33)/'Psavo toimialat 2'!I33)*100</f>
        <v>9.1530249110320216</v>
      </c>
      <c r="J33" s="50">
        <f>(('Psavo toimialat 2'!K33-'Psavo toimialat 2'!J33)/'Psavo toimialat 2'!J33)*100</f>
        <v>2.4517475221700664</v>
      </c>
      <c r="K33" s="50">
        <f>(('Psavo toimialat 2'!L33-'Psavo toimialat 2'!K33)/'Psavo toimialat 2'!K33)*100</f>
        <v>-2.5585539714867647</v>
      </c>
      <c r="L33" s="50">
        <f>(('Psavo toimialat 2'!M33-'Psavo toimialat 2'!L33)/'Psavo toimialat 2'!L33)*100</f>
        <v>4.8595689092096732</v>
      </c>
      <c r="M33" s="50">
        <f>(('Psavo toimialat 2'!N33-'Psavo toimialat 2'!M33)/'Psavo toimialat 2'!M33)*100</f>
        <v>5.1077613055936215</v>
      </c>
      <c r="N33" s="50">
        <f>(('Psavo toimialat 2'!O33-'Psavo toimialat 2'!N33)/'Psavo toimialat 2'!N33)*100</f>
        <v>4.2195093042550553</v>
      </c>
      <c r="O33" s="50">
        <f>(('Psavo toimialat 2'!P33-'Psavo toimialat 2'!O33)/'Psavo toimialat 2'!O33)*100</f>
        <v>1.2282497441146445</v>
      </c>
      <c r="P33" s="50">
        <f>(('Psavo toimialat 2'!Q33-'Psavo toimialat 2'!P33)/'Psavo toimialat 2'!P33)*100</f>
        <v>7.4935400516795783</v>
      </c>
      <c r="Q33" s="50">
        <f>(('Psavo toimialat 2'!R33-'Psavo toimialat 2'!Q33)/'Psavo toimialat 2'!Q33)*100</f>
        <v>2.2679765886287671</v>
      </c>
      <c r="R33" s="50">
        <f>(('Psavo toimialat 2'!S33-'Psavo toimialat 2'!R33)/'Psavo toimialat 2'!R33)*100</f>
        <v>-0.80735820132856184</v>
      </c>
      <c r="S33" s="50">
        <f>(('Psavo toimialat 2'!T33-'Psavo toimialat 2'!S33)/'Psavo toimialat 2'!S33)*100</f>
        <v>3.0290541932825032</v>
      </c>
      <c r="T33" s="50">
        <f>(('Psavo toimialat 2'!U33-'Psavo toimialat 2'!T33)/'Psavo toimialat 2'!T33)*100</f>
        <v>1.4000000000000001</v>
      </c>
      <c r="U33" s="50">
        <f>(('Psavo toimialat 2'!V33-'Psavo toimialat 2'!U33)/'Psavo toimialat 2'!U33)*100</f>
        <v>1.3510848126232786</v>
      </c>
      <c r="V33" s="103">
        <f>(('Psavo toimialat 2'!W33-'Psavo toimialat 2'!V33)/'Psavo toimialat 2'!V33)*100</f>
        <v>6.3053420258830348</v>
      </c>
    </row>
    <row r="34" spans="1:22" ht="30" x14ac:dyDescent="0.25">
      <c r="A34" s="35" t="s">
        <v>60</v>
      </c>
      <c r="B34" s="50">
        <f>(('Psavo toimialat 2'!C34-'Psavo toimialat 2'!B34)/'Psavo toimialat 2'!B34)*100</f>
        <v>13.333333333333327</v>
      </c>
      <c r="C34" s="50">
        <f>(('Psavo toimialat 2'!D34-'Psavo toimialat 2'!C34)/'Psavo toimialat 2'!C34)*100</f>
        <v>0.60331825037708253</v>
      </c>
      <c r="D34" s="50">
        <f>(('Psavo toimialat 2'!E34-'Psavo toimialat 2'!D34)/'Psavo toimialat 2'!D34)*100</f>
        <v>4.9475262368815542</v>
      </c>
      <c r="E34" s="50">
        <f>(('Psavo toimialat 2'!F34-'Psavo toimialat 2'!E34)/'Psavo toimialat 2'!E34)*100</f>
        <v>8.2857142857142811</v>
      </c>
      <c r="F34" s="50">
        <f>(('Psavo toimialat 2'!G34-'Psavo toimialat 2'!F34)/'Psavo toimialat 2'!F34)*100</f>
        <v>2.5065963060686092</v>
      </c>
      <c r="G34" s="50">
        <f>(('Psavo toimialat 2'!H34-'Psavo toimialat 2'!G34)/'Psavo toimialat 2'!G34)*100</f>
        <v>1.8018018018017907</v>
      </c>
      <c r="H34" s="50">
        <f>(('Psavo toimialat 2'!I34-'Psavo toimialat 2'!H34)/'Psavo toimialat 2'!H34)*100</f>
        <v>5.4993678887484316</v>
      </c>
      <c r="I34" s="50">
        <f>(('Psavo toimialat 2'!J34-'Psavo toimialat 2'!I34)/'Psavo toimialat 2'!I34)*100</f>
        <v>3.954463750748948</v>
      </c>
      <c r="J34" s="50">
        <f>(('Psavo toimialat 2'!K34-'Psavo toimialat 2'!J34)/'Psavo toimialat 2'!J34)*100</f>
        <v>4.6685878962535989</v>
      </c>
      <c r="K34" s="50">
        <f>(('Psavo toimialat 2'!L34-'Psavo toimialat 2'!K34)/'Psavo toimialat 2'!K34)*100</f>
        <v>3.7444933920704906</v>
      </c>
      <c r="L34" s="50">
        <f>(('Psavo toimialat 2'!M34-'Psavo toimialat 2'!L34)/'Psavo toimialat 2'!L34)*100</f>
        <v>1.167728237791926</v>
      </c>
      <c r="M34" s="50">
        <f>(('Psavo toimialat 2'!N34-'Psavo toimialat 2'!M34)/'Psavo toimialat 2'!M34)*100</f>
        <v>0.83945435466946194</v>
      </c>
      <c r="N34" s="50">
        <f>(('Psavo toimialat 2'!O34-'Psavo toimialat 2'!N34)/'Psavo toimialat 2'!N34)*100</f>
        <v>-2.6014568158168578</v>
      </c>
      <c r="O34" s="50">
        <f>(('Psavo toimialat 2'!P34-'Psavo toimialat 2'!O34)/'Psavo toimialat 2'!O34)*100</f>
        <v>-2.5106837606837549</v>
      </c>
      <c r="P34" s="50">
        <f>(('Psavo toimialat 2'!Q34-'Psavo toimialat 2'!P34)/'Psavo toimialat 2'!P34)*100</f>
        <v>5.534246575342463</v>
      </c>
      <c r="Q34" s="50">
        <f>(('Psavo toimialat 2'!R34-'Psavo toimialat 2'!Q34)/'Psavo toimialat 2'!Q34)*100</f>
        <v>0.67497403946002676</v>
      </c>
      <c r="R34" s="50">
        <f>(('Psavo toimialat 2'!S34-'Psavo toimialat 2'!R34)/'Psavo toimialat 2'!R34)*100</f>
        <v>2.9396596183599732</v>
      </c>
      <c r="S34" s="50">
        <f>(('Psavo toimialat 2'!T34-'Psavo toimialat 2'!S34)/'Psavo toimialat 2'!S34)*100</f>
        <v>0.35070140280561979</v>
      </c>
      <c r="T34" s="50">
        <f>(('Psavo toimialat 2'!U34-'Psavo toimialat 2'!T34)/'Psavo toimialat 2'!T34)*100</f>
        <v>-7.338991512730912</v>
      </c>
      <c r="U34" s="50">
        <f>(('Psavo toimialat 2'!V34-'Psavo toimialat 2'!U34)/'Psavo toimialat 2'!U34)*100</f>
        <v>-3.7176724137931063</v>
      </c>
      <c r="V34" s="103">
        <f>(('Psavo toimialat 2'!W34-'Psavo toimialat 2'!V34)/'Psavo toimialat 2'!V34)*100</f>
        <v>7.7783995523223322</v>
      </c>
    </row>
    <row r="35" spans="1:22" x14ac:dyDescent="0.25">
      <c r="A35" s="43" t="s">
        <v>61</v>
      </c>
      <c r="B35" s="50">
        <f>(('Psavo toimialat 2'!C35-'Psavo toimialat 2'!B35)/'Psavo toimialat 2'!B35)*100</f>
        <v>9.5238095238095113</v>
      </c>
      <c r="C35" s="50">
        <f>(('Psavo toimialat 2'!D35-'Psavo toimialat 2'!C35)/'Psavo toimialat 2'!C35)*100</f>
        <v>17.391304347826104</v>
      </c>
      <c r="D35" s="50">
        <f>(('Psavo toimialat 2'!E35-'Psavo toimialat 2'!D35)/'Psavo toimialat 2'!D35)*100</f>
        <v>37.037037037037038</v>
      </c>
      <c r="E35" s="50">
        <f>(('Psavo toimialat 2'!F35-'Psavo toimialat 2'!E35)/'Psavo toimialat 2'!E35)*100</f>
        <v>41.891891891891888</v>
      </c>
      <c r="F35" s="50">
        <f>(('Psavo toimialat 2'!G35-'Psavo toimialat 2'!F35)/'Psavo toimialat 2'!F35)*100</f>
        <v>19.047619047619047</v>
      </c>
      <c r="G35" s="50">
        <f>(('Psavo toimialat 2'!H35-'Psavo toimialat 2'!G35)/'Psavo toimialat 2'!G35)*100</f>
        <v>1.5999999999999945</v>
      </c>
      <c r="H35" s="50">
        <f>(('Psavo toimialat 2'!I35-'Psavo toimialat 2'!H35)/'Psavo toimialat 2'!H35)*100</f>
        <v>5.5118110236220561</v>
      </c>
      <c r="I35" s="50">
        <f>(('Psavo toimialat 2'!J35-'Psavo toimialat 2'!I35)/'Psavo toimialat 2'!I35)*100</f>
        <v>11.194029850746269</v>
      </c>
      <c r="J35" s="50">
        <f>(('Psavo toimialat 2'!K35-'Psavo toimialat 2'!J35)/'Psavo toimialat 2'!J35)*100</f>
        <v>9.3959731543624176</v>
      </c>
      <c r="K35" s="50">
        <f>(('Psavo toimialat 2'!L35-'Psavo toimialat 2'!K35)/'Psavo toimialat 2'!K35)*100</f>
        <v>-19.018404907975466</v>
      </c>
      <c r="L35" s="50">
        <f>(('Psavo toimialat 2'!M35-'Psavo toimialat 2'!L35)/'Psavo toimialat 2'!L35)*100</f>
        <v>39.393939393939391</v>
      </c>
      <c r="M35" s="50">
        <f>(('Psavo toimialat 2'!N35-'Psavo toimialat 2'!M35)/'Psavo toimialat 2'!M35)*100</f>
        <v>17.934782608695656</v>
      </c>
      <c r="N35" s="50">
        <f>(('Psavo toimialat 2'!O35-'Psavo toimialat 2'!N35)/'Psavo toimialat 2'!N35)*100</f>
        <v>18.433179723502306</v>
      </c>
      <c r="O35" s="50">
        <f>(('Psavo toimialat 2'!P35-'Psavo toimialat 2'!O35)/'Psavo toimialat 2'!O35)*100</f>
        <v>14.00778210116732</v>
      </c>
      <c r="P35" s="50">
        <f>(('Psavo toimialat 2'!Q35-'Psavo toimialat 2'!P35)/'Psavo toimialat 2'!P35)*100</f>
        <v>2.3890784982935127</v>
      </c>
      <c r="Q35" s="50">
        <f>(('Psavo toimialat 2'!R35-'Psavo toimialat 2'!Q35)/'Psavo toimialat 2'!Q35)*100</f>
        <v>-17.000000000000004</v>
      </c>
      <c r="R35" s="50">
        <f>(('Psavo toimialat 2'!S35-'Psavo toimialat 2'!R35)/'Psavo toimialat 2'!R35)*100</f>
        <v>7.2289156626506061</v>
      </c>
      <c r="S35" s="50">
        <f>(('Psavo toimialat 2'!T35-'Psavo toimialat 2'!S35)/'Psavo toimialat 2'!S35)*100</f>
        <v>-2.6217228464419451</v>
      </c>
      <c r="T35" s="50">
        <f>(('Psavo toimialat 2'!U35-'Psavo toimialat 2'!T35)/'Psavo toimialat 2'!T35)*100</f>
        <v>9.2307692307692264</v>
      </c>
      <c r="U35" s="50">
        <f>(('Psavo toimialat 2'!V35-'Psavo toimialat 2'!U35)/'Psavo toimialat 2'!U35)*100</f>
        <v>9.1549295774647952</v>
      </c>
      <c r="V35" s="103">
        <f>(('Psavo toimialat 2'!W35-'Psavo toimialat 2'!V35)/'Psavo toimialat 2'!V35)*100</f>
        <v>-5.1612903225806503</v>
      </c>
    </row>
  </sheetData>
  <phoneticPr fontId="6" type="noConversion"/>
  <printOptions gridLines="1"/>
  <pageMargins left="0" right="0" top="0" bottom="0" header="0.51181102362204722" footer="0.74803149606299213"/>
  <pageSetup paperSize="9" scale="85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741FA-8BEB-4ABE-9DD8-1C1FAA4107DA}">
  <sheetPr>
    <tabColor theme="6" tint="0.59999389629810485"/>
  </sheetPr>
  <dimension ref="A1:W35"/>
  <sheetViews>
    <sheetView zoomScaleNormal="100" workbookViewId="0">
      <selection activeCell="A3" sqref="A3"/>
    </sheetView>
  </sheetViews>
  <sheetFormatPr defaultColWidth="9.140625" defaultRowHeight="15" x14ac:dyDescent="0.25"/>
  <cols>
    <col min="1" max="1" width="41.7109375" style="7" customWidth="1"/>
    <col min="2" max="21" width="6.28515625" style="7" customWidth="1"/>
    <col min="22" max="23" width="5.85546875" style="7" customWidth="1"/>
    <col min="24" max="16384" width="9.140625" style="7"/>
  </cols>
  <sheetData>
    <row r="1" spans="1:23" ht="18.75" x14ac:dyDescent="0.3">
      <c r="A1" s="8" t="s">
        <v>139</v>
      </c>
    </row>
    <row r="2" spans="1:23" x14ac:dyDescent="0.25">
      <c r="A2" s="7" t="s">
        <v>29</v>
      </c>
    </row>
    <row r="4" spans="1:23" x14ac:dyDescent="0.25">
      <c r="A4" s="4" t="s">
        <v>62</v>
      </c>
      <c r="B4" s="16">
        <v>2000</v>
      </c>
      <c r="C4" s="16">
        <v>2001</v>
      </c>
      <c r="D4" s="16">
        <v>2002</v>
      </c>
      <c r="E4" s="16">
        <v>2003</v>
      </c>
      <c r="F4" s="16">
        <v>2004</v>
      </c>
      <c r="G4" s="16">
        <v>2005</v>
      </c>
      <c r="H4" s="16">
        <v>2006</v>
      </c>
      <c r="I4" s="16">
        <v>2007</v>
      </c>
      <c r="J4" s="16">
        <v>2008</v>
      </c>
      <c r="K4" s="16">
        <v>2009</v>
      </c>
      <c r="L4" s="16">
        <v>2010</v>
      </c>
      <c r="M4" s="16">
        <v>2011</v>
      </c>
      <c r="N4" s="16">
        <v>2012</v>
      </c>
      <c r="O4" s="16">
        <v>2013</v>
      </c>
      <c r="P4" s="16">
        <v>2014</v>
      </c>
      <c r="Q4" s="16">
        <v>2015</v>
      </c>
      <c r="R4" s="16">
        <v>2016</v>
      </c>
      <c r="S4" s="16">
        <v>2017</v>
      </c>
      <c r="T4" s="16">
        <v>2018</v>
      </c>
      <c r="U4" s="16">
        <v>2019</v>
      </c>
      <c r="V4" s="16">
        <v>2020</v>
      </c>
      <c r="W4" s="16">
        <v>2021</v>
      </c>
    </row>
    <row r="5" spans="1:23" x14ac:dyDescent="0.25">
      <c r="A5" s="35" t="s">
        <v>30</v>
      </c>
      <c r="B5" s="90">
        <v>3.7236243623357153</v>
      </c>
      <c r="C5" s="37">
        <v>3.7417322587233506</v>
      </c>
      <c r="D5" s="37">
        <v>3.7090878373189571</v>
      </c>
      <c r="E5" s="37">
        <v>3.7543327065539978</v>
      </c>
      <c r="F5" s="37">
        <v>3.6681219566577719</v>
      </c>
      <c r="G5" s="37">
        <v>3.7460829204911028</v>
      </c>
      <c r="H5" s="37">
        <v>3.6926730256437468</v>
      </c>
      <c r="I5" s="37">
        <v>3.6891228326692742</v>
      </c>
      <c r="J5" s="37">
        <v>3.7775242775242774</v>
      </c>
      <c r="K5" s="37">
        <v>3.6806734311543634</v>
      </c>
      <c r="L5" s="37">
        <v>3.7306498727704458</v>
      </c>
      <c r="M5" s="37">
        <v>3.8520133113420325</v>
      </c>
      <c r="N5" s="37">
        <v>3.7997017177143979</v>
      </c>
      <c r="O5" s="37">
        <v>3.7660027843282102</v>
      </c>
      <c r="P5" s="37">
        <v>3.8157614483493076</v>
      </c>
      <c r="Q5" s="37">
        <v>3.793449033127235</v>
      </c>
      <c r="R5" s="37">
        <v>3.7767484551266315</v>
      </c>
      <c r="S5" s="37">
        <v>3.7986377595078356</v>
      </c>
      <c r="T5" s="37">
        <v>3.8338267729052</v>
      </c>
      <c r="U5" s="37">
        <v>3.7915297818043232</v>
      </c>
      <c r="V5" s="37">
        <v>3.7796123474515433</v>
      </c>
      <c r="W5" s="38">
        <v>3.799812384464698</v>
      </c>
    </row>
    <row r="6" spans="1:23" x14ac:dyDescent="0.25">
      <c r="A6" s="35" t="s">
        <v>32</v>
      </c>
      <c r="B6" s="47">
        <v>6.6549502050380775</v>
      </c>
      <c r="C6" s="19">
        <v>6.8340857787810378</v>
      </c>
      <c r="D6" s="19">
        <v>6.9274376417233565</v>
      </c>
      <c r="E6" s="19">
        <v>6.3076923076923075</v>
      </c>
      <c r="F6" s="19">
        <v>7.2592152199762188</v>
      </c>
      <c r="G6" s="19">
        <v>6.666666666666667</v>
      </c>
      <c r="H6" s="19">
        <v>7.1834625322997416</v>
      </c>
      <c r="I6" s="19">
        <v>7.9717931497649426</v>
      </c>
      <c r="J6" s="19">
        <v>7.1717171717171722</v>
      </c>
      <c r="K6" s="19">
        <v>7.4013605442176873</v>
      </c>
      <c r="L6" s="19">
        <v>6.9264339152119696</v>
      </c>
      <c r="M6" s="19">
        <v>6.0042432814710045</v>
      </c>
      <c r="N6" s="19">
        <v>6.3175675675675667</v>
      </c>
      <c r="O6" s="19">
        <v>6.4164305949008487</v>
      </c>
      <c r="P6" s="19">
        <v>7.4593064401981604</v>
      </c>
      <c r="Q6" s="19">
        <v>6.3920000000000003</v>
      </c>
      <c r="R6" s="19">
        <v>6.4506405425772417</v>
      </c>
      <c r="S6" s="19">
        <v>7.0308967596081375</v>
      </c>
      <c r="T6" s="19">
        <v>6.9940476190476195</v>
      </c>
      <c r="U6" s="19">
        <v>6.9529780564263328</v>
      </c>
      <c r="V6" s="19">
        <v>7.3262032085561497</v>
      </c>
      <c r="W6" s="39">
        <v>7.1445358401880137</v>
      </c>
    </row>
    <row r="7" spans="1:23" x14ac:dyDescent="0.25">
      <c r="A7" s="35" t="s">
        <v>33</v>
      </c>
      <c r="B7" s="47">
        <v>10.189410245372363</v>
      </c>
      <c r="C7" s="19">
        <v>9.8787061994609164</v>
      </c>
      <c r="D7" s="19">
        <v>10.322141560798547</v>
      </c>
      <c r="E7" s="19">
        <v>10.199258572752548</v>
      </c>
      <c r="F7" s="19">
        <v>9.971374045801527</v>
      </c>
      <c r="G7" s="19">
        <v>9.3330201972757152</v>
      </c>
      <c r="H7" s="19">
        <v>8.9256198347107443</v>
      </c>
      <c r="I7" s="19">
        <v>9.5276653171390002</v>
      </c>
      <c r="J7" s="19">
        <v>9.2359025692359022</v>
      </c>
      <c r="K7" s="19">
        <v>9.0936785986290936</v>
      </c>
      <c r="L7" s="19">
        <v>9.1720393620631153</v>
      </c>
      <c r="M7" s="19">
        <v>9.0414833438089239</v>
      </c>
      <c r="N7" s="19">
        <v>8.963126378821304</v>
      </c>
      <c r="O7" s="19">
        <v>9.103649635036497</v>
      </c>
      <c r="P7" s="19">
        <v>9.3378416455339526</v>
      </c>
      <c r="Q7" s="19">
        <v>9.410927717700627</v>
      </c>
      <c r="R7" s="19">
        <v>9.5971884293052181</v>
      </c>
      <c r="S7" s="19">
        <v>9.9540112416964757</v>
      </c>
      <c r="T7" s="19">
        <v>10.288552507095554</v>
      </c>
      <c r="U7" s="19">
        <v>9.7202970297029712</v>
      </c>
      <c r="V7" s="19">
        <v>9.7785267212325468</v>
      </c>
      <c r="W7" s="39">
        <v>10.204266908760781</v>
      </c>
    </row>
    <row r="8" spans="1:23" x14ac:dyDescent="0.25">
      <c r="A8" s="35" t="s">
        <v>34</v>
      </c>
      <c r="B8" s="47">
        <v>6.042402826855124</v>
      </c>
      <c r="C8" s="19">
        <v>10.575757575757576</v>
      </c>
      <c r="D8" s="19">
        <v>10.8</v>
      </c>
      <c r="E8" s="19">
        <v>13.493333333333336</v>
      </c>
      <c r="F8" s="19">
        <v>11.262886597938145</v>
      </c>
      <c r="G8" s="19">
        <v>10.779220779220779</v>
      </c>
      <c r="H8" s="19">
        <v>12.179732313575526</v>
      </c>
      <c r="I8" s="19">
        <v>11.081560283687942</v>
      </c>
      <c r="J8" s="19">
        <v>29.596412556053814</v>
      </c>
      <c r="K8" s="19">
        <v>15.601926163723917</v>
      </c>
      <c r="L8" s="19">
        <v>11.776155717761556</v>
      </c>
      <c r="M8" s="19">
        <v>5.1766138855054811</v>
      </c>
      <c r="N8" s="19">
        <v>3.2269938650306749</v>
      </c>
      <c r="O8" s="19">
        <v>5.4882154882154888</v>
      </c>
      <c r="P8" s="19">
        <v>7.9044117647058822</v>
      </c>
      <c r="Q8" s="19">
        <v>8.5803432137285487</v>
      </c>
      <c r="R8" s="19">
        <v>5.6676557863501484</v>
      </c>
      <c r="S8" s="19">
        <v>5.1914893617021267</v>
      </c>
      <c r="T8" s="19">
        <v>5.317860746720485</v>
      </c>
      <c r="U8" s="19">
        <v>4.3604651162790695</v>
      </c>
      <c r="V8" s="19">
        <v>4.781725888324873</v>
      </c>
      <c r="W8" s="39">
        <v>2.030075187969925</v>
      </c>
    </row>
    <row r="9" spans="1:23" x14ac:dyDescent="0.25">
      <c r="A9" s="35" t="s">
        <v>35</v>
      </c>
      <c r="B9" s="47">
        <v>4.5023696682464456</v>
      </c>
      <c r="C9" s="19">
        <v>4.7841255996511123</v>
      </c>
      <c r="D9" s="19">
        <v>4.5346938775510202</v>
      </c>
      <c r="E9" s="19">
        <v>3.9795918367346936</v>
      </c>
      <c r="F9" s="19">
        <v>3.8704249053428694</v>
      </c>
      <c r="G9" s="19">
        <v>3.9933719966859988</v>
      </c>
      <c r="H9" s="19">
        <v>4.3205128205128203</v>
      </c>
      <c r="I9" s="19">
        <v>3.9015606242496994</v>
      </c>
      <c r="J9" s="19">
        <v>4.9784229109454685</v>
      </c>
      <c r="K9" s="19">
        <v>3.4564831261101241</v>
      </c>
      <c r="L9" s="19">
        <v>3.9701948796331683</v>
      </c>
      <c r="M9" s="19">
        <v>5.0753186558516798</v>
      </c>
      <c r="N9" s="19">
        <v>5.1304023845007451</v>
      </c>
      <c r="O9" s="19">
        <v>3.1845238095238093</v>
      </c>
      <c r="P9" s="19">
        <v>2.9992435703479576</v>
      </c>
      <c r="Q9" s="19">
        <v>3.9364957918898242</v>
      </c>
      <c r="R9" s="19">
        <v>4.3405740884406523</v>
      </c>
      <c r="S9" s="19">
        <v>5.2635458901584959</v>
      </c>
      <c r="T9" s="19">
        <v>4.4683960540738035</v>
      </c>
      <c r="U9" s="19">
        <v>4.7495621716287211</v>
      </c>
      <c r="V9" s="19">
        <v>4.9830393487109905</v>
      </c>
      <c r="W9" s="39">
        <v>5.0512645249487358</v>
      </c>
    </row>
    <row r="10" spans="1:23" x14ac:dyDescent="0.25">
      <c r="A10" s="35" t="s">
        <v>36</v>
      </c>
      <c r="B10" s="47">
        <v>8.8388214904679376</v>
      </c>
      <c r="C10" s="19">
        <v>8.8468158347676429</v>
      </c>
      <c r="D10" s="19">
        <v>8.6463620981387468</v>
      </c>
      <c r="E10" s="19">
        <v>8.4057971014492754</v>
      </c>
      <c r="F10" s="19">
        <v>8.4798534798534781</v>
      </c>
      <c r="G10" s="19">
        <v>9.7272727272727266</v>
      </c>
      <c r="H10" s="19">
        <v>9.3157894736842106</v>
      </c>
      <c r="I10" s="19">
        <v>9.5103578154425605</v>
      </c>
      <c r="J10" s="19">
        <v>8.545454545454545</v>
      </c>
      <c r="K10" s="19">
        <v>9.5329087048832264</v>
      </c>
      <c r="L10" s="19">
        <v>8.0519480519480524</v>
      </c>
      <c r="M10" s="19">
        <v>9.1721132897603486</v>
      </c>
      <c r="N10" s="19">
        <v>7.7951002227171493</v>
      </c>
      <c r="O10" s="19">
        <v>8.6600496277915635</v>
      </c>
      <c r="P10" s="19">
        <v>9.2819148936170208</v>
      </c>
      <c r="Q10" s="19">
        <v>8.9267015706806276</v>
      </c>
      <c r="R10" s="19">
        <v>8.382352941176471</v>
      </c>
      <c r="S10" s="19">
        <v>7.2992700729926998</v>
      </c>
      <c r="T10" s="19">
        <v>7.7450980392156863</v>
      </c>
      <c r="U10" s="19">
        <v>7.9545454545454541</v>
      </c>
      <c r="V10" s="19">
        <v>5.9523809523809517</v>
      </c>
      <c r="W10" s="39">
        <v>6.5324384787472027</v>
      </c>
    </row>
    <row r="11" spans="1:23" x14ac:dyDescent="0.25">
      <c r="A11" s="35" t="s">
        <v>37</v>
      </c>
      <c r="B11" s="47">
        <v>7.4911410347271445</v>
      </c>
      <c r="C11" s="19">
        <v>7.4235214140040791</v>
      </c>
      <c r="D11" s="19">
        <v>7.6986301369863019</v>
      </c>
      <c r="E11" s="19">
        <v>8.2226832641770393</v>
      </c>
      <c r="F11" s="19">
        <v>8.5611510791366907</v>
      </c>
      <c r="G11" s="19">
        <v>7.0545454545454547</v>
      </c>
      <c r="H11" s="19">
        <v>7.9493835171966261</v>
      </c>
      <c r="I11" s="19">
        <v>7.3389355742296924</v>
      </c>
      <c r="J11" s="19">
        <v>6.881720430107527</v>
      </c>
      <c r="K11" s="19">
        <v>8.9694224235560593</v>
      </c>
      <c r="L11" s="19">
        <v>8.4939271255060724</v>
      </c>
      <c r="M11" s="19">
        <v>9.7654213727193753</v>
      </c>
      <c r="N11" s="19">
        <v>8.8186046511627918</v>
      </c>
      <c r="O11" s="19">
        <v>7.2030981067125648</v>
      </c>
      <c r="P11" s="19">
        <v>6.1634695579649712</v>
      </c>
      <c r="Q11" s="19">
        <v>7.4560669456066941</v>
      </c>
      <c r="R11" s="19">
        <v>8.0507780507780495</v>
      </c>
      <c r="S11" s="19">
        <v>7.7936746987951802</v>
      </c>
      <c r="T11" s="19">
        <v>7.5799418604651159</v>
      </c>
      <c r="U11" s="19">
        <v>8.3144246353322533</v>
      </c>
      <c r="V11" s="19">
        <v>8.0471380471380467</v>
      </c>
      <c r="W11" s="39">
        <v>9.014778325123153</v>
      </c>
    </row>
    <row r="12" spans="1:23" x14ac:dyDescent="0.25">
      <c r="A12" s="35" t="s">
        <v>38</v>
      </c>
      <c r="B12" s="47">
        <v>4.0412979351032448</v>
      </c>
      <c r="C12" s="19">
        <v>4.3601324902137915</v>
      </c>
      <c r="D12" s="19">
        <v>4.2999484624634947</v>
      </c>
      <c r="E12" s="19">
        <v>4.0940525587828489</v>
      </c>
      <c r="F12" s="19">
        <v>3.4746434231378762</v>
      </c>
      <c r="G12" s="19">
        <v>4.2966464100832766</v>
      </c>
      <c r="H12" s="19">
        <v>4.5871559633027523</v>
      </c>
      <c r="I12" s="19">
        <v>4.4017185821697096</v>
      </c>
      <c r="J12" s="19">
        <v>4.7270471464019854</v>
      </c>
      <c r="K12" s="19">
        <v>2.9650953580424617</v>
      </c>
      <c r="L12" s="19">
        <v>2.6030719482619236</v>
      </c>
      <c r="M12" s="19">
        <v>2.9495225102319234</v>
      </c>
      <c r="N12" s="19">
        <v>3.601521357519017</v>
      </c>
      <c r="O12" s="19">
        <v>2.6918392204628505</v>
      </c>
      <c r="P12" s="19">
        <v>3.6420118343195265</v>
      </c>
      <c r="Q12" s="19">
        <v>1.9746276889134031</v>
      </c>
      <c r="R12" s="19">
        <v>1.8509142053445851</v>
      </c>
      <c r="S12" s="19">
        <v>3.1103318046938226</v>
      </c>
      <c r="T12" s="19">
        <v>3.155146693187469</v>
      </c>
      <c r="U12" s="19">
        <v>2.9919786096256686</v>
      </c>
      <c r="V12" s="19">
        <v>2.6780821917808222</v>
      </c>
      <c r="W12" s="39">
        <v>2.1148036253776437</v>
      </c>
    </row>
    <row r="13" spans="1:23" x14ac:dyDescent="0.25">
      <c r="A13" s="35" t="s">
        <v>39</v>
      </c>
      <c r="B13" s="47">
        <v>2.5686940413707933</v>
      </c>
      <c r="C13" s="19">
        <v>2.6145775814467145</v>
      </c>
      <c r="D13" s="19">
        <v>1.9899043570669503</v>
      </c>
      <c r="E13" s="19">
        <v>1.8128491620111733</v>
      </c>
      <c r="F13" s="19">
        <v>2.4819557625145516</v>
      </c>
      <c r="G13" s="19">
        <v>2.9127182044887778</v>
      </c>
      <c r="H13" s="19">
        <v>2.0960904380593499</v>
      </c>
      <c r="I13" s="19">
        <v>2.4621615860157751</v>
      </c>
      <c r="J13" s="19">
        <v>3.609572346554399</v>
      </c>
      <c r="K13" s="19">
        <v>1.1270745603170671</v>
      </c>
      <c r="L13" s="19">
        <v>2.7745664739884393</v>
      </c>
      <c r="M13" s="19">
        <v>4.1182637869574341</v>
      </c>
      <c r="N13" s="19">
        <v>2.2774591034629275</v>
      </c>
      <c r="O13" s="19">
        <v>3.0928288605367356</v>
      </c>
      <c r="P13" s="19">
        <v>2.3650899400399732</v>
      </c>
      <c r="Q13" s="19">
        <v>3.9305190870531206</v>
      </c>
      <c r="R13" s="19">
        <v>2.4620924943138744</v>
      </c>
      <c r="S13" s="19">
        <v>2.3345775364777737</v>
      </c>
      <c r="T13" s="19">
        <v>2.9694774961200205</v>
      </c>
      <c r="U13" s="19">
        <v>3.0746221662468516</v>
      </c>
      <c r="V13" s="19">
        <v>2.6691474966170503</v>
      </c>
      <c r="W13" s="39">
        <v>3.7631949331456722</v>
      </c>
    </row>
    <row r="14" spans="1:23" x14ac:dyDescent="0.25">
      <c r="A14" s="35" t="s">
        <v>40</v>
      </c>
      <c r="B14" s="47">
        <v>3.5179487179487179</v>
      </c>
      <c r="C14" s="19">
        <v>3.6072144288577155</v>
      </c>
      <c r="D14" s="19">
        <v>3.0555555555555554</v>
      </c>
      <c r="E14" s="19">
        <v>3.3880903490759757</v>
      </c>
      <c r="F14" s="19">
        <v>3.6310679611650487</v>
      </c>
      <c r="G14" s="19">
        <v>3.5545851528384285</v>
      </c>
      <c r="H14" s="19">
        <v>3.4849715678310313</v>
      </c>
      <c r="I14" s="19">
        <v>3.7734433608402096</v>
      </c>
      <c r="J14" s="19">
        <v>3.0892448512585813</v>
      </c>
      <c r="K14" s="19">
        <v>2.830578512396694</v>
      </c>
      <c r="L14" s="19">
        <v>2.9325513196480939</v>
      </c>
      <c r="M14" s="19">
        <v>2.9594477998274371</v>
      </c>
      <c r="N14" s="19">
        <v>3.2520325203252036</v>
      </c>
      <c r="O14" s="19">
        <v>2.2222222222222223</v>
      </c>
      <c r="P14" s="19">
        <v>2.6679649464459589</v>
      </c>
      <c r="Q14" s="19">
        <v>3.0188679245283021</v>
      </c>
      <c r="R14" s="19">
        <v>3.3048433048433044</v>
      </c>
      <c r="S14" s="19">
        <v>3.7477797513321498</v>
      </c>
      <c r="T14" s="19">
        <v>3.6610169491525428</v>
      </c>
      <c r="U14" s="19">
        <v>3.4046193327630454</v>
      </c>
      <c r="V14" s="19">
        <v>2.6881720430107525</v>
      </c>
      <c r="W14" s="39">
        <v>2.9097963142580019</v>
      </c>
    </row>
    <row r="15" spans="1:23" ht="30" x14ac:dyDescent="0.25">
      <c r="A15" s="35" t="s">
        <v>41</v>
      </c>
      <c r="B15" s="47">
        <v>4.3366093366093361</v>
      </c>
      <c r="C15" s="19">
        <v>4.6908678389109477</v>
      </c>
      <c r="D15" s="19">
        <v>4.8300751879699249</v>
      </c>
      <c r="E15" s="19">
        <v>4.8001150417026173</v>
      </c>
      <c r="F15" s="19">
        <v>2.1645603656897014</v>
      </c>
      <c r="G15" s="19">
        <v>3.9011118996924532</v>
      </c>
      <c r="H15" s="19">
        <v>3.160828025477707</v>
      </c>
      <c r="I15" s="19">
        <v>2.8272905876049297</v>
      </c>
      <c r="J15" s="19">
        <v>4.0873579545454541</v>
      </c>
      <c r="K15" s="19">
        <v>4.895897121861605</v>
      </c>
      <c r="L15" s="19">
        <v>4.70873786407767</v>
      </c>
      <c r="M15" s="19">
        <v>4.9310434556336196</v>
      </c>
      <c r="N15" s="19">
        <v>5.1816239316239319</v>
      </c>
      <c r="O15" s="19">
        <v>4.375</v>
      </c>
      <c r="P15" s="19">
        <v>4.4201909959072303</v>
      </c>
      <c r="Q15" s="19">
        <v>3.5471976401179948</v>
      </c>
      <c r="R15" s="19">
        <v>4.015868953160993</v>
      </c>
      <c r="S15" s="19">
        <v>3.5899672846237731</v>
      </c>
      <c r="T15" s="19">
        <v>3.5486725663716814</v>
      </c>
      <c r="U15" s="19">
        <v>3.308463511307997</v>
      </c>
      <c r="V15" s="19">
        <v>3.2169990503323835</v>
      </c>
      <c r="W15" s="39">
        <v>2.9023295575977777</v>
      </c>
    </row>
    <row r="16" spans="1:23" x14ac:dyDescent="0.25">
      <c r="A16" s="35" t="s">
        <v>42</v>
      </c>
      <c r="B16" s="47">
        <v>0.19962570180910791</v>
      </c>
      <c r="C16" s="19">
        <v>0.20429243658900495</v>
      </c>
      <c r="D16" s="19">
        <v>0.25390218522372526</v>
      </c>
      <c r="E16" s="19">
        <v>0.25340932220639117</v>
      </c>
      <c r="F16" s="19">
        <v>0.26385224274406333</v>
      </c>
      <c r="G16" s="19">
        <v>0.27556409025444067</v>
      </c>
      <c r="H16" s="19">
        <v>0.38257268881087408</v>
      </c>
      <c r="I16" s="19">
        <v>0.40830832411941242</v>
      </c>
      <c r="J16" s="19">
        <v>0.41787439613526567</v>
      </c>
      <c r="K16" s="19">
        <v>0.42735042735042739</v>
      </c>
      <c r="L16" s="19">
        <v>0.53729533050333533</v>
      </c>
      <c r="M16" s="19">
        <v>0.64131668558456301</v>
      </c>
      <c r="N16" s="19">
        <v>0.96928327645051193</v>
      </c>
      <c r="O16" s="19">
        <v>0.78744394618834068</v>
      </c>
      <c r="P16" s="19">
        <v>0.74882471457353939</v>
      </c>
      <c r="Q16" s="19">
        <v>0.80435546188970841</v>
      </c>
      <c r="R16" s="19">
        <v>0.88580040187541864</v>
      </c>
      <c r="S16" s="19">
        <v>0.97439100562148662</v>
      </c>
      <c r="T16" s="19">
        <v>1.2055641421947449</v>
      </c>
      <c r="U16" s="19">
        <v>1.3842525399129173</v>
      </c>
      <c r="V16" s="19">
        <v>1.2366506732703917</v>
      </c>
      <c r="W16" s="39">
        <v>1.2836279784780937</v>
      </c>
    </row>
    <row r="17" spans="1:23" x14ac:dyDescent="0.25">
      <c r="A17" s="35" t="s">
        <v>43</v>
      </c>
      <c r="B17" s="47">
        <v>3.9448226442135437</v>
      </c>
      <c r="C17" s="19">
        <v>3.6940882076947137</v>
      </c>
      <c r="D17" s="19">
        <v>4.0475358266340438</v>
      </c>
      <c r="E17" s="19">
        <v>5.7735583684950766</v>
      </c>
      <c r="F17" s="19">
        <v>5.246872942725477</v>
      </c>
      <c r="G17" s="19">
        <v>5.6204156479217611</v>
      </c>
      <c r="H17" s="19">
        <v>5.4255040586540977</v>
      </c>
      <c r="I17" s="19">
        <v>4.9321371060501491</v>
      </c>
      <c r="J17" s="19">
        <v>4.5814791269336723</v>
      </c>
      <c r="K17" s="19">
        <v>3.736153071500504</v>
      </c>
      <c r="L17" s="19">
        <v>5.1246472248353712</v>
      </c>
      <c r="M17" s="19">
        <v>4.8849826388888884</v>
      </c>
      <c r="N17" s="19">
        <v>5.4276963465324872</v>
      </c>
      <c r="O17" s="19">
        <v>4.1313460642757338</v>
      </c>
      <c r="P17" s="19">
        <v>4.3188073394495419</v>
      </c>
      <c r="Q17" s="19">
        <v>4.4026643747314136</v>
      </c>
      <c r="R17" s="19">
        <v>4.4117647058823533</v>
      </c>
      <c r="S17" s="19">
        <v>4.5790309769658455</v>
      </c>
      <c r="T17" s="19">
        <v>5.2141937856223581</v>
      </c>
      <c r="U17" s="19">
        <v>5.6424879700588138</v>
      </c>
      <c r="V17" s="19">
        <v>5.7148161901225407</v>
      </c>
      <c r="W17" s="39">
        <v>4.9296685529506865</v>
      </c>
    </row>
    <row r="18" spans="1:23" x14ac:dyDescent="0.25">
      <c r="A18" s="35" t="s">
        <v>44</v>
      </c>
      <c r="B18" s="47">
        <v>4.1191066997518613</v>
      </c>
      <c r="C18" s="19">
        <v>1.3857290589451914</v>
      </c>
      <c r="D18" s="19">
        <v>2.1966911764705879</v>
      </c>
      <c r="E18" s="19">
        <v>2.0189573459715637</v>
      </c>
      <c r="F18" s="19">
        <v>2.642369020501139</v>
      </c>
      <c r="G18" s="19">
        <v>2.7327935222672064</v>
      </c>
      <c r="H18" s="19">
        <v>3.3365019011406845</v>
      </c>
      <c r="I18" s="19">
        <v>3.8979788257940329</v>
      </c>
      <c r="J18" s="19">
        <v>3.6813186813186816</v>
      </c>
      <c r="K18" s="19">
        <v>1.6174582798459562</v>
      </c>
      <c r="L18" s="19">
        <v>2.5839793281653747</v>
      </c>
      <c r="M18" s="19">
        <v>2.5139664804469275</v>
      </c>
      <c r="N18" s="19">
        <v>1.657142857142857</v>
      </c>
      <c r="O18" s="19">
        <v>1.7453347969264545</v>
      </c>
      <c r="P18" s="19">
        <v>1.9085714285714286</v>
      </c>
      <c r="Q18" s="19">
        <v>1.8150684931506851</v>
      </c>
      <c r="R18" s="19">
        <v>1.5909090909090911</v>
      </c>
      <c r="S18" s="19">
        <v>1.519699812382739</v>
      </c>
      <c r="T18" s="19">
        <v>1.6044142614601016</v>
      </c>
      <c r="U18" s="19">
        <v>1.5145985401459856</v>
      </c>
      <c r="V18" s="19">
        <v>1.8710263396911901</v>
      </c>
      <c r="W18" s="39">
        <v>1.4965986394557824</v>
      </c>
    </row>
    <row r="19" spans="1:23" ht="30" x14ac:dyDescent="0.25">
      <c r="A19" s="35" t="s">
        <v>45</v>
      </c>
      <c r="B19" s="47">
        <v>5.6656346749226003</v>
      </c>
      <c r="C19" s="19">
        <v>5.6941176470588237</v>
      </c>
      <c r="D19" s="19">
        <v>4.8882265275707901</v>
      </c>
      <c r="E19" s="19">
        <v>4.2843137254901968</v>
      </c>
      <c r="F19" s="19">
        <v>3.3613030602171765</v>
      </c>
      <c r="G19" s="19">
        <v>3.2380952380952377</v>
      </c>
      <c r="H19" s="19">
        <v>3.5166498486377402</v>
      </c>
      <c r="I19" s="19">
        <v>3.2373782108060229</v>
      </c>
      <c r="J19" s="19">
        <v>3.117283950617284</v>
      </c>
      <c r="K19" s="19">
        <v>3.6570862239841428</v>
      </c>
      <c r="L19" s="19">
        <v>4.2345110087045574</v>
      </c>
      <c r="M19" s="19">
        <v>4.1044776119402986</v>
      </c>
      <c r="N19" s="19">
        <v>4.2130987292277613</v>
      </c>
      <c r="O19" s="19">
        <v>3.9999999999999996</v>
      </c>
      <c r="P19" s="19">
        <v>3.8917793964620189</v>
      </c>
      <c r="Q19" s="19">
        <v>4.2806484295846001</v>
      </c>
      <c r="R19" s="19">
        <v>3.7530742744712251</v>
      </c>
      <c r="S19" s="19">
        <v>3.652582159624413</v>
      </c>
      <c r="T19" s="19">
        <v>3.5985695127402773</v>
      </c>
      <c r="U19" s="19">
        <v>3.9222462203023758</v>
      </c>
      <c r="V19" s="19">
        <v>3.7007525453740593</v>
      </c>
      <c r="W19" s="39">
        <v>3.551797040169133</v>
      </c>
    </row>
    <row r="20" spans="1:23" x14ac:dyDescent="0.25">
      <c r="A20" s="35" t="s">
        <v>46</v>
      </c>
      <c r="B20" s="47">
        <v>3.3993660855784467</v>
      </c>
      <c r="C20" s="19">
        <v>3.4794908062234802</v>
      </c>
      <c r="D20" s="19">
        <v>3.1587301587301586</v>
      </c>
      <c r="E20" s="19">
        <v>3.8901667625071883</v>
      </c>
      <c r="F20" s="19">
        <v>3.2148626817447497</v>
      </c>
      <c r="G20" s="19">
        <v>3.297161936560935</v>
      </c>
      <c r="H20" s="19">
        <v>3.2369245601349723</v>
      </c>
      <c r="I20" s="19">
        <v>3.3417200365965232</v>
      </c>
      <c r="J20" s="19">
        <v>2.9042179261862913</v>
      </c>
      <c r="K20" s="19">
        <v>2.7035699959887687</v>
      </c>
      <c r="L20" s="19">
        <v>2.5374695015684909</v>
      </c>
      <c r="M20" s="19">
        <v>2.8818926974664678</v>
      </c>
      <c r="N20" s="19">
        <v>3.4108527131782944</v>
      </c>
      <c r="O20" s="19">
        <v>3.0378866875217243</v>
      </c>
      <c r="P20" s="19">
        <v>2.8878648233486941</v>
      </c>
      <c r="Q20" s="19">
        <v>2.6284306826178749</v>
      </c>
      <c r="R20" s="19">
        <v>3.1025914093006746</v>
      </c>
      <c r="S20" s="19">
        <v>3.5669224211423698</v>
      </c>
      <c r="T20" s="19">
        <v>3.4725935828877006</v>
      </c>
      <c r="U20" s="19">
        <v>3.4275563793636081</v>
      </c>
      <c r="V20" s="19">
        <v>3.5545837888489773</v>
      </c>
      <c r="W20" s="39">
        <v>3.9551917277035753</v>
      </c>
    </row>
    <row r="21" spans="1:23" x14ac:dyDescent="0.25">
      <c r="A21" s="35" t="s">
        <v>47</v>
      </c>
      <c r="B21" s="47">
        <v>3.7595315904139435</v>
      </c>
      <c r="C21" s="19">
        <v>3.621382636655949</v>
      </c>
      <c r="D21" s="19">
        <v>4.0102012682657842</v>
      </c>
      <c r="E21" s="19">
        <v>4.1753789858860424</v>
      </c>
      <c r="F21" s="19">
        <v>4.2634169768279513</v>
      </c>
      <c r="G21" s="19">
        <v>4.2480553154710456</v>
      </c>
      <c r="H21" s="19">
        <v>4.0872374798061388</v>
      </c>
      <c r="I21" s="19">
        <v>4.1231884057971016</v>
      </c>
      <c r="J21" s="19">
        <v>4.3656968876860622</v>
      </c>
      <c r="K21" s="19">
        <v>4.3790179819249042</v>
      </c>
      <c r="L21" s="19">
        <v>4.1961040171497803</v>
      </c>
      <c r="M21" s="19">
        <v>4.342340730136006</v>
      </c>
      <c r="N21" s="19">
        <v>4.1432968536251709</v>
      </c>
      <c r="O21" s="19">
        <v>4.308734036170395</v>
      </c>
      <c r="P21" s="19">
        <v>4.5373758494511236</v>
      </c>
      <c r="Q21" s="19">
        <v>4.3759979830237841</v>
      </c>
      <c r="R21" s="19">
        <v>4.1013719512195124</v>
      </c>
      <c r="S21" s="19">
        <v>4.1372912801484221</v>
      </c>
      <c r="T21" s="19">
        <v>4.1656093489148578</v>
      </c>
      <c r="U21" s="19">
        <v>4.0296662546353526</v>
      </c>
      <c r="V21" s="19">
        <v>4.0910522007430261</v>
      </c>
      <c r="W21" s="39">
        <v>4.2429360181877236</v>
      </c>
    </row>
    <row r="22" spans="1:23" ht="30" x14ac:dyDescent="0.25">
      <c r="A22" s="35" t="s">
        <v>48</v>
      </c>
      <c r="B22" s="47">
        <v>3.0242885626246148</v>
      </c>
      <c r="C22" s="19">
        <v>2.9181228157763353</v>
      </c>
      <c r="D22" s="19">
        <v>3.0120194221125529</v>
      </c>
      <c r="E22" s="19">
        <v>3.0200235571260308</v>
      </c>
      <c r="F22" s="19">
        <v>3.0738728153913941</v>
      </c>
      <c r="G22" s="19">
        <v>2.8810079988674171</v>
      </c>
      <c r="H22" s="19">
        <v>3.308510638297872</v>
      </c>
      <c r="I22" s="19">
        <v>3.108557999869443</v>
      </c>
      <c r="J22" s="19">
        <v>2.8707474844274077</v>
      </c>
      <c r="K22" s="19">
        <v>2.9160944346347524</v>
      </c>
      <c r="L22" s="19">
        <v>3.1379510683622747</v>
      </c>
      <c r="M22" s="19">
        <v>3.1549662602107258</v>
      </c>
      <c r="N22" s="19">
        <v>2.8045872601339843</v>
      </c>
      <c r="O22" s="19">
        <v>2.9027434289986771</v>
      </c>
      <c r="P22" s="19">
        <v>3.1140661938534278</v>
      </c>
      <c r="Q22" s="19">
        <v>3.2392710170487948</v>
      </c>
      <c r="R22" s="19">
        <v>3.3215921098978507</v>
      </c>
      <c r="S22" s="19">
        <v>3.1539368090240756</v>
      </c>
      <c r="T22" s="19">
        <v>3.1153355872083357</v>
      </c>
      <c r="U22" s="19">
        <v>3.2052401746724892</v>
      </c>
      <c r="V22" s="19">
        <v>3.1300143456777008</v>
      </c>
      <c r="W22" s="39">
        <v>2.9792029505173652</v>
      </c>
    </row>
    <row r="23" spans="1:23" x14ac:dyDescent="0.25">
      <c r="A23" s="35" t="s">
        <v>49</v>
      </c>
      <c r="B23" s="47">
        <v>2.6808047852093528</v>
      </c>
      <c r="C23" s="19">
        <v>2.7085167945653543</v>
      </c>
      <c r="D23" s="19">
        <v>2.9123421282981119</v>
      </c>
      <c r="E23" s="19">
        <v>2.8871556170587493</v>
      </c>
      <c r="F23" s="19">
        <v>2.959132818340394</v>
      </c>
      <c r="G23" s="19">
        <v>3.0660319785182475</v>
      </c>
      <c r="H23" s="19">
        <v>2.9688469653717262</v>
      </c>
      <c r="I23" s="19">
        <v>2.8905075731298417</v>
      </c>
      <c r="J23" s="19">
        <v>3.0831918505942273</v>
      </c>
      <c r="K23" s="19">
        <v>3.2817109144542771</v>
      </c>
      <c r="L23" s="19">
        <v>3.2444391293948818</v>
      </c>
      <c r="M23" s="19">
        <v>3.2110830075879511</v>
      </c>
      <c r="N23" s="19">
        <v>3.1976678999887875</v>
      </c>
      <c r="O23" s="19">
        <v>3.4387396577127958</v>
      </c>
      <c r="P23" s="19">
        <v>3.410411208565896</v>
      </c>
      <c r="Q23" s="19">
        <v>3.2326182185780072</v>
      </c>
      <c r="R23" s="19">
        <v>3.2341336940592944</v>
      </c>
      <c r="S23" s="19">
        <v>3.2710686359687227</v>
      </c>
      <c r="T23" s="19">
        <v>3.133083912346339</v>
      </c>
      <c r="U23" s="19">
        <v>3.2067727039507434</v>
      </c>
      <c r="V23" s="19">
        <v>3.8221489280730685</v>
      </c>
      <c r="W23" s="39">
        <v>3.5859253032304554</v>
      </c>
    </row>
    <row r="24" spans="1:23" x14ac:dyDescent="0.25">
      <c r="A24" s="35" t="s">
        <v>50</v>
      </c>
      <c r="B24" s="47">
        <v>3.1551499348109515</v>
      </c>
      <c r="C24" s="19">
        <v>3.3424358274167121</v>
      </c>
      <c r="D24" s="19">
        <v>3.3262486716259301</v>
      </c>
      <c r="E24" s="19">
        <v>3.4042553191489358</v>
      </c>
      <c r="F24" s="19">
        <v>3.5548327137546472</v>
      </c>
      <c r="G24" s="19">
        <v>3.5182738881549982</v>
      </c>
      <c r="H24" s="19">
        <v>3.4755332496863236</v>
      </c>
      <c r="I24" s="19">
        <v>3.4497477687233222</v>
      </c>
      <c r="J24" s="19">
        <v>3.3902077151335317</v>
      </c>
      <c r="K24" s="19">
        <v>3.535080956052429</v>
      </c>
      <c r="L24" s="19">
        <v>3.6727138097001113</v>
      </c>
      <c r="M24" s="19">
        <v>3.6054660126138756</v>
      </c>
      <c r="N24" s="19">
        <v>3.533311236327477</v>
      </c>
      <c r="O24" s="19">
        <v>3.0717804363124559</v>
      </c>
      <c r="P24" s="19">
        <v>3.8548830811554331</v>
      </c>
      <c r="Q24" s="19">
        <v>3.22844968862668</v>
      </c>
      <c r="R24" s="19">
        <v>3.4697016302676098</v>
      </c>
      <c r="S24" s="19">
        <v>3.4445394924436838</v>
      </c>
      <c r="T24" s="19">
        <v>3.2886456908344734</v>
      </c>
      <c r="U24" s="19">
        <v>3.5292601185872652</v>
      </c>
      <c r="V24" s="19">
        <v>3.1962140516927557</v>
      </c>
      <c r="W24" s="39">
        <v>3.7253495876658298</v>
      </c>
    </row>
    <row r="25" spans="1:23" x14ac:dyDescent="0.25">
      <c r="A25" s="35" t="s">
        <v>51</v>
      </c>
      <c r="B25" s="47">
        <v>2.6573670444638187</v>
      </c>
      <c r="C25" s="19">
        <v>2.5648877223680375</v>
      </c>
      <c r="D25" s="19">
        <v>2.237848170398689</v>
      </c>
      <c r="E25" s="19">
        <v>2.3346303501945527</v>
      </c>
      <c r="F25" s="19">
        <v>2.057355012162335</v>
      </c>
      <c r="G25" s="19">
        <v>2.1237830319888733</v>
      </c>
      <c r="H25" s="19">
        <v>2.110939907550077</v>
      </c>
      <c r="I25" s="19">
        <v>2.3219463002647172</v>
      </c>
      <c r="J25" s="19">
        <v>1.8773573427424262</v>
      </c>
      <c r="K25" s="19">
        <v>1.7880549029306292</v>
      </c>
      <c r="L25" s="19">
        <v>1.9409129434556243</v>
      </c>
      <c r="M25" s="19">
        <v>1.8886310904872392</v>
      </c>
      <c r="N25" s="19">
        <v>1.7609853528628494</v>
      </c>
      <c r="O25" s="19">
        <v>1.7726396917148364</v>
      </c>
      <c r="P25" s="19">
        <v>1.6749467707594037</v>
      </c>
      <c r="Q25" s="19">
        <v>1.6172063798936684</v>
      </c>
      <c r="R25" s="19">
        <v>1.508960906305135</v>
      </c>
      <c r="S25" s="19">
        <v>1.5251710226276094</v>
      </c>
      <c r="T25" s="19">
        <v>1.4413502109704643</v>
      </c>
      <c r="U25" s="19">
        <v>1.4533813525410162</v>
      </c>
      <c r="V25" s="19">
        <v>1.3872426699937617</v>
      </c>
      <c r="W25" s="39">
        <v>1.2907125586687527</v>
      </c>
    </row>
    <row r="26" spans="1:23" x14ac:dyDescent="0.25">
      <c r="A26" s="35" t="s">
        <v>52</v>
      </c>
      <c r="B26" s="47">
        <v>2.9878048780487805</v>
      </c>
      <c r="C26" s="19">
        <v>2.9496915045087801</v>
      </c>
      <c r="D26" s="19">
        <v>3.0032206119162645</v>
      </c>
      <c r="E26" s="19">
        <v>3.0545246931201824</v>
      </c>
      <c r="F26" s="19">
        <v>2.8256832050941894</v>
      </c>
      <c r="G26" s="19">
        <v>2.6823358371698571</v>
      </c>
      <c r="H26" s="19">
        <v>2.7094909979995556</v>
      </c>
      <c r="I26" s="19">
        <v>2.5686122922303829</v>
      </c>
      <c r="J26" s="19">
        <v>2.5511237092528853</v>
      </c>
      <c r="K26" s="19">
        <v>2.5656689065363469</v>
      </c>
      <c r="L26" s="19">
        <v>2.6028277634961441</v>
      </c>
      <c r="M26" s="19">
        <v>2.6800327332242224</v>
      </c>
      <c r="N26" s="19">
        <v>2.5206030150753773</v>
      </c>
      <c r="O26" s="19">
        <v>2.6714727085478884</v>
      </c>
      <c r="P26" s="19">
        <v>3.1050069541029206</v>
      </c>
      <c r="Q26" s="19">
        <v>3.0367571281346617</v>
      </c>
      <c r="R26" s="19">
        <v>2.9280960882973543</v>
      </c>
      <c r="S26" s="19">
        <v>2.9174988477492705</v>
      </c>
      <c r="T26" s="19">
        <v>3.1892720306513409</v>
      </c>
      <c r="U26" s="19">
        <v>3.4452384909423301</v>
      </c>
      <c r="V26" s="19">
        <v>3.1712062256809337</v>
      </c>
      <c r="W26" s="39">
        <v>3.1564760959001279</v>
      </c>
    </row>
    <row r="27" spans="1:23" x14ac:dyDescent="0.25">
      <c r="A27" s="35" t="s">
        <v>53</v>
      </c>
      <c r="B27" s="47">
        <v>1.7216321967579655</v>
      </c>
      <c r="C27" s="19">
        <v>1.7389087200407956</v>
      </c>
      <c r="D27" s="19">
        <v>1.9453761379971253</v>
      </c>
      <c r="E27" s="19">
        <v>2.0284065690190856</v>
      </c>
      <c r="F27" s="19">
        <v>2.6168614357262103</v>
      </c>
      <c r="G27" s="19">
        <v>2.7185948835433371</v>
      </c>
      <c r="H27" s="19">
        <v>2.3938084953203744</v>
      </c>
      <c r="I27" s="19">
        <v>2.6653171390013499</v>
      </c>
      <c r="J27" s="19">
        <v>2.7536231884057969</v>
      </c>
      <c r="K27" s="19">
        <v>2.4499012136607394</v>
      </c>
      <c r="L27" s="19">
        <v>2.3387096774193545</v>
      </c>
      <c r="M27" s="19">
        <v>2.5409176281191308</v>
      </c>
      <c r="N27" s="19">
        <v>2.1293800539083558</v>
      </c>
      <c r="O27" s="19">
        <v>2.2643074371025711</v>
      </c>
      <c r="P27" s="19">
        <v>2.1822149481723949</v>
      </c>
      <c r="Q27" s="19">
        <v>2.1161825726141075</v>
      </c>
      <c r="R27" s="19">
        <v>2.289707750952986</v>
      </c>
      <c r="S27" s="19">
        <v>2.1578690127077227</v>
      </c>
      <c r="T27" s="19">
        <v>2.2510102210601382</v>
      </c>
      <c r="U27" s="19">
        <v>2.2313671696387742</v>
      </c>
      <c r="V27" s="19">
        <v>2.2807017543859649</v>
      </c>
      <c r="W27" s="39">
        <v>2.6923076923076921</v>
      </c>
    </row>
    <row r="28" spans="1:23" x14ac:dyDescent="0.25">
      <c r="A28" s="35" t="s">
        <v>54</v>
      </c>
      <c r="B28" s="47">
        <v>4.6552814674256799</v>
      </c>
      <c r="C28" s="19">
        <v>4.6270442760271244</v>
      </c>
      <c r="D28" s="19">
        <v>4.5599102048451972</v>
      </c>
      <c r="E28" s="19">
        <v>4.527429536765359</v>
      </c>
      <c r="F28" s="19">
        <v>4.6005791176971558</v>
      </c>
      <c r="G28" s="19">
        <v>4.5394245916590661</v>
      </c>
      <c r="H28" s="19">
        <v>4.5299760191846525</v>
      </c>
      <c r="I28" s="19">
        <v>4.5945328561638616</v>
      </c>
      <c r="J28" s="19">
        <v>4.4862507911948795</v>
      </c>
      <c r="K28" s="19">
        <v>4.4042893948889352</v>
      </c>
      <c r="L28" s="19">
        <v>4.415287309917912</v>
      </c>
      <c r="M28" s="19">
        <v>4.434559238142973</v>
      </c>
      <c r="N28" s="19">
        <v>4.4001201562030641</v>
      </c>
      <c r="O28" s="19">
        <v>4.4284572342126305</v>
      </c>
      <c r="P28" s="19">
        <v>4.3718208171525452</v>
      </c>
      <c r="Q28" s="19">
        <v>4.3736411636815404</v>
      </c>
      <c r="R28" s="19">
        <v>4.4301214413696988</v>
      </c>
      <c r="S28" s="19">
        <v>4.4006584043377224</v>
      </c>
      <c r="T28" s="19">
        <v>4.2930531772110889</v>
      </c>
      <c r="U28" s="19">
        <v>4.2682270648372347</v>
      </c>
      <c r="V28" s="19">
        <v>4.1177230451257323</v>
      </c>
      <c r="W28" s="39">
        <v>4.0463032738842841</v>
      </c>
    </row>
    <row r="29" spans="1:23" ht="30" x14ac:dyDescent="0.25">
      <c r="A29" s="35" t="s">
        <v>55</v>
      </c>
      <c r="B29" s="47">
        <v>2.1521543985637344</v>
      </c>
      <c r="C29" s="19">
        <v>2.4949494949494953</v>
      </c>
      <c r="D29" s="19">
        <v>2.5940672904638662</v>
      </c>
      <c r="E29" s="19">
        <v>2.7324695121951219</v>
      </c>
      <c r="F29" s="19">
        <v>2.854609929078014</v>
      </c>
      <c r="G29" s="19">
        <v>3.167983857407096</v>
      </c>
      <c r="H29" s="19">
        <v>2.4945054945054945</v>
      </c>
      <c r="I29" s="19">
        <v>2.4614953794455339</v>
      </c>
      <c r="J29" s="19">
        <v>2.4366344395087536</v>
      </c>
      <c r="K29" s="19">
        <v>2.4607817069928211</v>
      </c>
      <c r="L29" s="19">
        <v>2.6014040561622465</v>
      </c>
      <c r="M29" s="19">
        <v>2.8136243703526023</v>
      </c>
      <c r="N29" s="19">
        <v>2.6665905979005018</v>
      </c>
      <c r="O29" s="19">
        <v>3.4866071428571428</v>
      </c>
      <c r="P29" s="19">
        <v>3.3647375504710633</v>
      </c>
      <c r="Q29" s="19">
        <v>3.6997173298543164</v>
      </c>
      <c r="R29" s="19">
        <v>3.8398027021230972</v>
      </c>
      <c r="S29" s="19">
        <v>3.487122287568444</v>
      </c>
      <c r="T29" s="19">
        <v>3.474914481185861</v>
      </c>
      <c r="U29" s="19">
        <v>3.6841148673209743</v>
      </c>
      <c r="V29" s="19">
        <v>3.5713006091006805</v>
      </c>
      <c r="W29" s="39">
        <v>3.5412643774662076</v>
      </c>
    </row>
    <row r="30" spans="1:23" x14ac:dyDescent="0.25">
      <c r="A30" s="35" t="s">
        <v>56</v>
      </c>
      <c r="B30" s="47">
        <v>3.3765632237146828</v>
      </c>
      <c r="C30" s="19">
        <v>2.8577336641852766</v>
      </c>
      <c r="D30" s="19">
        <v>2.7664399092970524</v>
      </c>
      <c r="E30" s="19">
        <v>2.5214592274678109</v>
      </c>
      <c r="F30" s="19">
        <v>2.8058936579115947</v>
      </c>
      <c r="G30" s="19">
        <v>3.0681494154548044</v>
      </c>
      <c r="H30" s="19">
        <v>3.0202201177373942</v>
      </c>
      <c r="I30" s="19">
        <v>3.0701556508008121</v>
      </c>
      <c r="J30" s="19">
        <v>2.928395994709994</v>
      </c>
      <c r="K30" s="19">
        <v>3.5532591414944359</v>
      </c>
      <c r="L30" s="19">
        <v>3.2215909090909087</v>
      </c>
      <c r="M30" s="19">
        <v>3.364252586514449</v>
      </c>
      <c r="N30" s="19">
        <v>3.4007257646448941</v>
      </c>
      <c r="O30" s="19">
        <v>3.4480977793079708</v>
      </c>
      <c r="P30" s="19">
        <v>3.5693812173326589</v>
      </c>
      <c r="Q30" s="19">
        <v>3.5205293518832712</v>
      </c>
      <c r="R30" s="19">
        <v>3.2448237711395609</v>
      </c>
      <c r="S30" s="19">
        <v>2.9808384958939635</v>
      </c>
      <c r="T30" s="19">
        <v>3.046480743691899</v>
      </c>
      <c r="U30" s="19">
        <v>3.0304900629551907</v>
      </c>
      <c r="V30" s="19">
        <v>3.4468937875751502</v>
      </c>
      <c r="W30" s="39">
        <v>3.5398574206092035</v>
      </c>
    </row>
    <row r="31" spans="1:23" ht="30" x14ac:dyDescent="0.25">
      <c r="A31" s="35" t="s">
        <v>57</v>
      </c>
      <c r="B31" s="47">
        <v>3.9105748757984387</v>
      </c>
      <c r="C31" s="19">
        <v>3.980187271000136</v>
      </c>
      <c r="D31" s="19">
        <v>4.133490999868612</v>
      </c>
      <c r="E31" s="19">
        <v>4.1776771108594435</v>
      </c>
      <c r="F31" s="19">
        <v>4.0932141994687274</v>
      </c>
      <c r="G31" s="19">
        <v>4.0770744126837171</v>
      </c>
      <c r="H31" s="19">
        <v>3.7671615135617813</v>
      </c>
      <c r="I31" s="19">
        <v>4.1146892050925432</v>
      </c>
      <c r="J31" s="19">
        <v>4.0408534735564769</v>
      </c>
      <c r="K31" s="19">
        <v>4.025200912788967</v>
      </c>
      <c r="L31" s="19">
        <v>4.0387437628412091</v>
      </c>
      <c r="M31" s="19">
        <v>4.5874775030785262</v>
      </c>
      <c r="N31" s="19">
        <v>3.8865313653136528</v>
      </c>
      <c r="O31" s="19">
        <v>3.9122568973315244</v>
      </c>
      <c r="P31" s="19">
        <v>4.0150009036688958</v>
      </c>
      <c r="Q31" s="19">
        <v>3.5017437181436106</v>
      </c>
      <c r="R31" s="19">
        <v>3.4503775129627949</v>
      </c>
      <c r="S31" s="19">
        <v>3.9656269891788671</v>
      </c>
      <c r="T31" s="19">
        <v>3.9390737805951752</v>
      </c>
      <c r="U31" s="19">
        <v>3.4943947162596682</v>
      </c>
      <c r="V31" s="19">
        <v>3.4834244702665753</v>
      </c>
      <c r="W31" s="39">
        <v>3.5564819355893418</v>
      </c>
    </row>
    <row r="32" spans="1:23" x14ac:dyDescent="0.25">
      <c r="A32" s="35" t="s">
        <v>58</v>
      </c>
      <c r="B32" s="47">
        <v>4.9699899966655554</v>
      </c>
      <c r="C32" s="19">
        <v>5.0473036896877961</v>
      </c>
      <c r="D32" s="19">
        <v>5.0627052851597494</v>
      </c>
      <c r="E32" s="19">
        <v>5.0442857142857145</v>
      </c>
      <c r="F32" s="19">
        <v>5.0600109110747411</v>
      </c>
      <c r="G32" s="19">
        <v>5.071102413568167</v>
      </c>
      <c r="H32" s="19">
        <v>4.996815692268501</v>
      </c>
      <c r="I32" s="19">
        <v>4.9847690995491654</v>
      </c>
      <c r="J32" s="19">
        <v>4.9201791661881238</v>
      </c>
      <c r="K32" s="19">
        <v>4.9828672488117602</v>
      </c>
      <c r="L32" s="19">
        <v>4.4902732008079083</v>
      </c>
      <c r="M32" s="19">
        <v>4.4525397639815285</v>
      </c>
      <c r="N32" s="19">
        <v>5.0980003959611953</v>
      </c>
      <c r="O32" s="19">
        <v>4.8358004117243407</v>
      </c>
      <c r="P32" s="19">
        <v>4.7487559761927995</v>
      </c>
      <c r="Q32" s="19">
        <v>4.3535954727290465</v>
      </c>
      <c r="R32" s="19">
        <v>4.6707940251572326</v>
      </c>
      <c r="S32" s="19">
        <v>4.6211590431388245</v>
      </c>
      <c r="T32" s="19">
        <v>4.4469548133595289</v>
      </c>
      <c r="U32" s="19">
        <v>4.3799147323543348</v>
      </c>
      <c r="V32" s="19">
        <v>4.3758726612678025</v>
      </c>
      <c r="W32" s="39">
        <v>4.3985095812633075</v>
      </c>
    </row>
    <row r="33" spans="1:23" x14ac:dyDescent="0.25">
      <c r="A33" s="35" t="s">
        <v>59</v>
      </c>
      <c r="B33" s="47">
        <v>5.6546467978614494</v>
      </c>
      <c r="C33" s="19">
        <v>5.5353556706479239</v>
      </c>
      <c r="D33" s="19">
        <v>5.2538984406237503</v>
      </c>
      <c r="E33" s="19">
        <v>5.2351543942992871</v>
      </c>
      <c r="F33" s="19">
        <v>5.3457135130262321</v>
      </c>
      <c r="G33" s="19">
        <v>5.4120040691759916</v>
      </c>
      <c r="H33" s="19">
        <v>5.3665855636658559</v>
      </c>
      <c r="I33" s="19">
        <v>5.3728489483747612</v>
      </c>
      <c r="J33" s="19">
        <v>5.4244482173174866</v>
      </c>
      <c r="K33" s="19">
        <v>5.3073908931225509</v>
      </c>
      <c r="L33" s="19">
        <v>5.0153967110004594</v>
      </c>
      <c r="M33" s="19">
        <v>4.9696631996037643</v>
      </c>
      <c r="N33" s="19">
        <v>4.9301700461637354</v>
      </c>
      <c r="O33" s="19">
        <v>5.0357940553232918</v>
      </c>
      <c r="P33" s="19">
        <v>5.0413457181694614</v>
      </c>
      <c r="Q33" s="19">
        <v>5.3217642805495302</v>
      </c>
      <c r="R33" s="19">
        <v>5.3222735926026647</v>
      </c>
      <c r="S33" s="19">
        <v>5.3326740288995111</v>
      </c>
      <c r="T33" s="19">
        <v>5.3101104502973655</v>
      </c>
      <c r="U33" s="19">
        <v>5.1742613665356947</v>
      </c>
      <c r="V33" s="19">
        <v>5.1511202445992685</v>
      </c>
      <c r="W33" s="39">
        <v>5.113982118616299</v>
      </c>
    </row>
    <row r="34" spans="1:23" ht="30" x14ac:dyDescent="0.25">
      <c r="A34" s="35" t="s">
        <v>60</v>
      </c>
      <c r="B34" s="47">
        <v>4.0709812108559502</v>
      </c>
      <c r="C34" s="19">
        <v>4.2843295638126007</v>
      </c>
      <c r="D34" s="19">
        <v>4.1287527081398947</v>
      </c>
      <c r="E34" s="19">
        <v>4.1654269562630173</v>
      </c>
      <c r="F34" s="19">
        <v>4.293401302747097</v>
      </c>
      <c r="G34" s="19">
        <v>4.1684549356223179</v>
      </c>
      <c r="H34" s="19">
        <v>3.9589589589589589</v>
      </c>
      <c r="I34" s="19">
        <v>3.9437618147448021</v>
      </c>
      <c r="J34" s="19">
        <v>3.8123489343001542</v>
      </c>
      <c r="K34" s="19">
        <v>3.8095238095238093</v>
      </c>
      <c r="L34" s="19">
        <v>3.7953263497179694</v>
      </c>
      <c r="M34" s="19">
        <v>3.6731547504336097</v>
      </c>
      <c r="N34" s="19">
        <v>3.6325836325836325</v>
      </c>
      <c r="O34" s="19">
        <v>3.4905836285661009</v>
      </c>
      <c r="P34" s="19">
        <v>3.411852682744438</v>
      </c>
      <c r="Q34" s="19">
        <v>3.5456553755522826</v>
      </c>
      <c r="R34" s="19">
        <v>3.4557119942969163</v>
      </c>
      <c r="S34" s="19">
        <v>3.4943977591036415</v>
      </c>
      <c r="T34" s="19">
        <v>3.5054252712635634</v>
      </c>
      <c r="U34" s="19">
        <v>3.0277324632952691</v>
      </c>
      <c r="V34" s="19">
        <v>3.1143255489717672</v>
      </c>
      <c r="W34" s="39">
        <v>3.1882138718755169</v>
      </c>
    </row>
    <row r="35" spans="1:23" x14ac:dyDescent="0.25">
      <c r="A35" s="43" t="s">
        <v>61</v>
      </c>
      <c r="B35" s="91">
        <v>7.5</v>
      </c>
      <c r="C35" s="40">
        <v>8.6792452830188669</v>
      </c>
      <c r="D35" s="40">
        <v>9.3103448275862082</v>
      </c>
      <c r="E35" s="40">
        <v>9.487179487179489</v>
      </c>
      <c r="F35" s="40">
        <v>9.6330275229357802</v>
      </c>
      <c r="G35" s="40">
        <v>10.16260162601626</v>
      </c>
      <c r="H35" s="40">
        <v>10.16</v>
      </c>
      <c r="I35" s="40">
        <v>10.387596899224807</v>
      </c>
      <c r="J35" s="40">
        <v>10.067567567567567</v>
      </c>
      <c r="K35" s="40">
        <v>10.124223602484472</v>
      </c>
      <c r="L35" s="40">
        <v>10.076335877862595</v>
      </c>
      <c r="M35" s="40">
        <v>9.3401015228426392</v>
      </c>
      <c r="N35" s="40">
        <v>9.9086757990867582</v>
      </c>
      <c r="O35" s="40">
        <v>9.58955223880597</v>
      </c>
      <c r="P35" s="40">
        <v>9.0993788819875778</v>
      </c>
      <c r="Q35" s="40">
        <v>9.0909090909090917</v>
      </c>
      <c r="R35" s="40">
        <v>7.6380368098159499</v>
      </c>
      <c r="S35" s="40">
        <v>7.628571428571429</v>
      </c>
      <c r="T35" s="40">
        <v>7.7844311377245514</v>
      </c>
      <c r="U35" s="40">
        <v>7.9775280898876391</v>
      </c>
      <c r="V35" s="40">
        <v>7.5980392156862742</v>
      </c>
      <c r="W35" s="41">
        <v>7.9674796747967473</v>
      </c>
    </row>
  </sheetData>
  <printOptions gridLines="1"/>
  <pageMargins left="0" right="0" top="0" bottom="0" header="0.51181102362204722" footer="0.74803149606299213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06ED2-C4E6-4815-BB7F-ED1D6B694468}">
  <sheetPr>
    <tabColor theme="6" tint="0.39997558519241921"/>
  </sheetPr>
  <dimension ref="A1:X175"/>
  <sheetViews>
    <sheetView zoomScaleNormal="100" workbookViewId="0">
      <selection activeCell="A3" sqref="A3"/>
    </sheetView>
  </sheetViews>
  <sheetFormatPr defaultColWidth="9.140625" defaultRowHeight="15" x14ac:dyDescent="0.25"/>
  <cols>
    <col min="1" max="1" width="41.7109375" style="6" customWidth="1"/>
    <col min="2" max="21" width="6" style="96" customWidth="1"/>
    <col min="22" max="22" width="5.28515625" style="96" bestFit="1" customWidth="1"/>
    <col min="23" max="23" width="5.85546875" style="96" customWidth="1"/>
    <col min="24" max="16384" width="9.140625" style="7"/>
  </cols>
  <sheetData>
    <row r="1" spans="1:24" ht="18.75" x14ac:dyDescent="0.3">
      <c r="A1" s="8" t="s">
        <v>140</v>
      </c>
    </row>
    <row r="2" spans="1:24" x14ac:dyDescent="0.25">
      <c r="A2" s="7" t="s">
        <v>29</v>
      </c>
    </row>
    <row r="4" spans="1:24" ht="15.75" x14ac:dyDescent="0.25">
      <c r="A4" s="53" t="s">
        <v>104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4" x14ac:dyDescent="0.25">
      <c r="A5" s="52" t="s">
        <v>105</v>
      </c>
      <c r="B5" s="94" t="s">
        <v>0</v>
      </c>
      <c r="C5" s="94" t="s">
        <v>84</v>
      </c>
      <c r="D5" s="94" t="s">
        <v>83</v>
      </c>
      <c r="E5" s="94" t="s">
        <v>82</v>
      </c>
      <c r="F5" s="94" t="s">
        <v>81</v>
      </c>
      <c r="G5" s="94" t="s">
        <v>80</v>
      </c>
      <c r="H5" s="94" t="s">
        <v>79</v>
      </c>
      <c r="I5" s="94" t="s">
        <v>78</v>
      </c>
      <c r="J5" s="94" t="s">
        <v>77</v>
      </c>
      <c r="K5" s="94" t="s">
        <v>76</v>
      </c>
      <c r="L5" s="94" t="s">
        <v>75</v>
      </c>
      <c r="M5" s="94" t="s">
        <v>74</v>
      </c>
      <c r="N5" s="94" t="s">
        <v>73</v>
      </c>
      <c r="O5" s="94" t="s">
        <v>72</v>
      </c>
      <c r="P5" s="94" t="s">
        <v>71</v>
      </c>
      <c r="Q5" s="94" t="s">
        <v>70</v>
      </c>
      <c r="R5" s="94" t="s">
        <v>69</v>
      </c>
      <c r="S5" s="94" t="s">
        <v>68</v>
      </c>
      <c r="T5" s="94" t="s">
        <v>27</v>
      </c>
      <c r="U5" s="95" t="s">
        <v>26</v>
      </c>
      <c r="V5" s="94" t="s">
        <v>115</v>
      </c>
      <c r="W5" s="105" t="s">
        <v>128</v>
      </c>
      <c r="X5" s="96"/>
    </row>
    <row r="6" spans="1:24" x14ac:dyDescent="0.25">
      <c r="A6" s="42" t="s">
        <v>30</v>
      </c>
      <c r="B6" s="92">
        <v>116.6</v>
      </c>
      <c r="C6" s="22">
        <v>116.7</v>
      </c>
      <c r="D6" s="22">
        <v>105.8</v>
      </c>
      <c r="E6" s="22">
        <v>107.3</v>
      </c>
      <c r="F6" s="22">
        <v>112.4</v>
      </c>
      <c r="G6" s="22">
        <v>109.8</v>
      </c>
      <c r="H6" s="22">
        <v>113.5</v>
      </c>
      <c r="I6" s="22">
        <v>140.6</v>
      </c>
      <c r="J6" s="22">
        <v>135.69999999999999</v>
      </c>
      <c r="K6" s="22">
        <v>123.3</v>
      </c>
      <c r="L6" s="22">
        <v>127.7</v>
      </c>
      <c r="M6" s="22">
        <v>137.5</v>
      </c>
      <c r="N6" s="22">
        <v>137.6</v>
      </c>
      <c r="O6" s="22">
        <v>148.1</v>
      </c>
      <c r="P6" s="22">
        <v>169.6</v>
      </c>
      <c r="Q6" s="22">
        <v>176.8</v>
      </c>
      <c r="R6" s="22">
        <v>158.4</v>
      </c>
      <c r="S6" s="22">
        <v>183.3</v>
      </c>
      <c r="T6" s="22">
        <v>181.4</v>
      </c>
      <c r="U6" s="22">
        <v>169</v>
      </c>
      <c r="V6" s="69">
        <v>195.5</v>
      </c>
      <c r="W6" s="104">
        <v>180.5</v>
      </c>
      <c r="X6" s="96"/>
    </row>
    <row r="7" spans="1:24" x14ac:dyDescent="0.25">
      <c r="A7" s="35" t="s">
        <v>32</v>
      </c>
      <c r="B7" s="92">
        <v>5.3</v>
      </c>
      <c r="C7" s="22">
        <v>6</v>
      </c>
      <c r="D7" s="22">
        <v>5.8</v>
      </c>
      <c r="E7" s="22">
        <v>5</v>
      </c>
      <c r="F7" s="22">
        <v>5.8</v>
      </c>
      <c r="G7" s="22">
        <v>4.9000000000000004</v>
      </c>
      <c r="H7" s="22">
        <v>3.7</v>
      </c>
      <c r="I7" s="22">
        <v>4.8</v>
      </c>
      <c r="J7" s="22">
        <v>3.2</v>
      </c>
      <c r="K7" s="22">
        <v>4.8</v>
      </c>
      <c r="L7" s="22">
        <v>4.8</v>
      </c>
      <c r="M7" s="22">
        <v>3.4</v>
      </c>
      <c r="N7" s="22">
        <v>3.7</v>
      </c>
      <c r="O7" s="22">
        <v>3.9</v>
      </c>
      <c r="P7" s="22">
        <v>4.4000000000000004</v>
      </c>
      <c r="Q7" s="22">
        <v>3.5</v>
      </c>
      <c r="R7" s="22">
        <v>3.5</v>
      </c>
      <c r="S7" s="22">
        <v>4.3</v>
      </c>
      <c r="T7" s="22">
        <v>4.0999999999999996</v>
      </c>
      <c r="U7" s="22">
        <v>6</v>
      </c>
      <c r="V7" s="69">
        <v>12.8</v>
      </c>
      <c r="W7" s="104">
        <v>12.8</v>
      </c>
      <c r="X7" s="96"/>
    </row>
    <row r="8" spans="1:24" x14ac:dyDescent="0.25">
      <c r="A8" s="35" t="s">
        <v>33</v>
      </c>
      <c r="B8" s="92">
        <v>36</v>
      </c>
      <c r="C8" s="22">
        <v>33.9</v>
      </c>
      <c r="D8" s="22">
        <v>25.1</v>
      </c>
      <c r="E8" s="22">
        <v>24</v>
      </c>
      <c r="F8" s="22">
        <v>23.3</v>
      </c>
      <c r="G8" s="22">
        <v>23.2</v>
      </c>
      <c r="H8" s="22">
        <v>23.3</v>
      </c>
      <c r="I8" s="22">
        <v>34.1</v>
      </c>
      <c r="J8" s="22">
        <v>32.5</v>
      </c>
      <c r="K8" s="22">
        <v>26.7</v>
      </c>
      <c r="L8" s="22">
        <v>29.2</v>
      </c>
      <c r="M8" s="22">
        <v>31.4</v>
      </c>
      <c r="N8" s="22">
        <v>31</v>
      </c>
      <c r="O8" s="22">
        <v>34</v>
      </c>
      <c r="P8" s="22">
        <v>43.9</v>
      </c>
      <c r="Q8" s="22">
        <v>44.1</v>
      </c>
      <c r="R8" s="22">
        <v>49.3</v>
      </c>
      <c r="S8" s="22">
        <v>55.2</v>
      </c>
      <c r="T8" s="22">
        <v>53.4</v>
      </c>
      <c r="U8" s="22">
        <v>48.5</v>
      </c>
      <c r="V8" s="69">
        <v>49.9</v>
      </c>
      <c r="W8" s="104">
        <v>55.2</v>
      </c>
      <c r="X8" s="96"/>
    </row>
    <row r="9" spans="1:24" x14ac:dyDescent="0.25">
      <c r="A9" s="35" t="s">
        <v>34</v>
      </c>
      <c r="B9" s="92" t="s">
        <v>119</v>
      </c>
      <c r="C9" s="22" t="s">
        <v>119</v>
      </c>
      <c r="D9" s="22" t="s">
        <v>119</v>
      </c>
      <c r="E9" s="22" t="s">
        <v>119</v>
      </c>
      <c r="F9" s="22" t="s">
        <v>119</v>
      </c>
      <c r="G9" s="22" t="s">
        <v>119</v>
      </c>
      <c r="H9" s="22" t="s">
        <v>119</v>
      </c>
      <c r="I9" s="22" t="s">
        <v>119</v>
      </c>
      <c r="J9" s="22" t="s">
        <v>119</v>
      </c>
      <c r="K9" s="22" t="s">
        <v>119</v>
      </c>
      <c r="L9" s="22" t="s">
        <v>119</v>
      </c>
      <c r="M9" s="22" t="s">
        <v>119</v>
      </c>
      <c r="N9" s="22" t="s">
        <v>119</v>
      </c>
      <c r="O9" s="22" t="s">
        <v>119</v>
      </c>
      <c r="P9" s="22" t="s">
        <v>119</v>
      </c>
      <c r="Q9" s="22" t="s">
        <v>119</v>
      </c>
      <c r="R9" s="22" t="s">
        <v>119</v>
      </c>
      <c r="S9" s="22" t="s">
        <v>119</v>
      </c>
      <c r="T9" s="22" t="s">
        <v>119</v>
      </c>
      <c r="U9" s="22" t="s">
        <v>119</v>
      </c>
      <c r="V9" s="69" t="s">
        <v>119</v>
      </c>
      <c r="W9" s="104" t="s">
        <v>119</v>
      </c>
      <c r="X9" s="96"/>
    </row>
    <row r="10" spans="1:24" x14ac:dyDescent="0.25">
      <c r="A10" s="35" t="s">
        <v>35</v>
      </c>
      <c r="B10" s="92">
        <v>0.8</v>
      </c>
      <c r="C10" s="22">
        <v>0.7</v>
      </c>
      <c r="D10" s="22">
        <v>0.7</v>
      </c>
      <c r="E10" s="22">
        <v>0.7</v>
      </c>
      <c r="F10" s="22">
        <v>0.5</v>
      </c>
      <c r="G10" s="22">
        <v>0.6</v>
      </c>
      <c r="H10" s="22">
        <v>0.5</v>
      </c>
      <c r="I10" s="22">
        <v>0.6</v>
      </c>
      <c r="J10" s="22">
        <v>0.5</v>
      </c>
      <c r="K10" s="22">
        <v>0.5</v>
      </c>
      <c r="L10" s="22">
        <v>0.5</v>
      </c>
      <c r="M10" s="22">
        <v>0.5</v>
      </c>
      <c r="N10" s="22">
        <v>0.6</v>
      </c>
      <c r="O10" s="22">
        <v>0.7</v>
      </c>
      <c r="P10" s="22">
        <v>0.5</v>
      </c>
      <c r="Q10" s="22">
        <v>0.4</v>
      </c>
      <c r="R10" s="22">
        <v>0.5</v>
      </c>
      <c r="S10" s="22">
        <v>0.6</v>
      </c>
      <c r="T10" s="22">
        <v>0.6</v>
      </c>
      <c r="U10" s="22">
        <v>0.6</v>
      </c>
      <c r="V10" s="69">
        <v>0.5</v>
      </c>
      <c r="W10" s="104">
        <v>0.4</v>
      </c>
      <c r="X10" s="96"/>
    </row>
    <row r="11" spans="1:24" x14ac:dyDescent="0.25">
      <c r="A11" s="35" t="s">
        <v>36</v>
      </c>
      <c r="B11" s="92" t="s">
        <v>119</v>
      </c>
      <c r="C11" s="22" t="s">
        <v>119</v>
      </c>
      <c r="D11" s="22" t="s">
        <v>119</v>
      </c>
      <c r="E11" s="22" t="s">
        <v>119</v>
      </c>
      <c r="F11" s="22" t="s">
        <v>119</v>
      </c>
      <c r="G11" s="22" t="s">
        <v>119</v>
      </c>
      <c r="H11" s="22" t="s">
        <v>119</v>
      </c>
      <c r="I11" s="22" t="s">
        <v>119</v>
      </c>
      <c r="J11" s="22" t="s">
        <v>119</v>
      </c>
      <c r="K11" s="22" t="s">
        <v>119</v>
      </c>
      <c r="L11" s="22" t="s">
        <v>119</v>
      </c>
      <c r="M11" s="22" t="s">
        <v>119</v>
      </c>
      <c r="N11" s="22" t="s">
        <v>119</v>
      </c>
      <c r="O11" s="22" t="s">
        <v>119</v>
      </c>
      <c r="P11" s="22" t="s">
        <v>119</v>
      </c>
      <c r="Q11" s="22" t="s">
        <v>119</v>
      </c>
      <c r="R11" s="22" t="s">
        <v>119</v>
      </c>
      <c r="S11" s="22" t="s">
        <v>119</v>
      </c>
      <c r="T11" s="22" t="s">
        <v>119</v>
      </c>
      <c r="U11" s="22" t="s">
        <v>119</v>
      </c>
      <c r="V11" s="69" t="s">
        <v>119</v>
      </c>
      <c r="W11" s="104" t="s">
        <v>119</v>
      </c>
      <c r="X11" s="96"/>
    </row>
    <row r="12" spans="1:24" x14ac:dyDescent="0.25">
      <c r="A12" s="35" t="s">
        <v>37</v>
      </c>
      <c r="B12" s="92" t="s">
        <v>119</v>
      </c>
      <c r="C12" s="22" t="s">
        <v>119</v>
      </c>
      <c r="D12" s="22" t="s">
        <v>119</v>
      </c>
      <c r="E12" s="22" t="s">
        <v>119</v>
      </c>
      <c r="F12" s="22" t="s">
        <v>119</v>
      </c>
      <c r="G12" s="22" t="s">
        <v>119</v>
      </c>
      <c r="H12" s="22" t="s">
        <v>119</v>
      </c>
      <c r="I12" s="22" t="s">
        <v>119</v>
      </c>
      <c r="J12" s="22" t="s">
        <v>119</v>
      </c>
      <c r="K12" s="22" t="s">
        <v>119</v>
      </c>
      <c r="L12" s="22" t="s">
        <v>119</v>
      </c>
      <c r="M12" s="22" t="s">
        <v>119</v>
      </c>
      <c r="N12" s="22" t="s">
        <v>119</v>
      </c>
      <c r="O12" s="22" t="s">
        <v>119</v>
      </c>
      <c r="P12" s="22" t="s">
        <v>119</v>
      </c>
      <c r="Q12" s="22" t="s">
        <v>119</v>
      </c>
      <c r="R12" s="22" t="s">
        <v>119</v>
      </c>
      <c r="S12" s="22" t="s">
        <v>119</v>
      </c>
      <c r="T12" s="22" t="s">
        <v>119</v>
      </c>
      <c r="U12" s="22" t="s">
        <v>119</v>
      </c>
      <c r="V12" s="69" t="s">
        <v>119</v>
      </c>
      <c r="W12" s="104" t="s">
        <v>119</v>
      </c>
      <c r="X12" s="96"/>
    </row>
    <row r="13" spans="1:24" x14ac:dyDescent="0.25">
      <c r="A13" s="35" t="s">
        <v>38</v>
      </c>
      <c r="B13" s="92" t="s">
        <v>119</v>
      </c>
      <c r="C13" s="22" t="s">
        <v>119</v>
      </c>
      <c r="D13" s="22" t="s">
        <v>119</v>
      </c>
      <c r="E13" s="22" t="s">
        <v>119</v>
      </c>
      <c r="F13" s="22" t="s">
        <v>119</v>
      </c>
      <c r="G13" s="22" t="s">
        <v>119</v>
      </c>
      <c r="H13" s="22" t="s">
        <v>119</v>
      </c>
      <c r="I13" s="22" t="s">
        <v>119</v>
      </c>
      <c r="J13" s="22" t="s">
        <v>119</v>
      </c>
      <c r="K13" s="22" t="s">
        <v>119</v>
      </c>
      <c r="L13" s="22" t="s">
        <v>119</v>
      </c>
      <c r="M13" s="22" t="s">
        <v>119</v>
      </c>
      <c r="N13" s="22" t="s">
        <v>119</v>
      </c>
      <c r="O13" s="22" t="s">
        <v>119</v>
      </c>
      <c r="P13" s="22" t="s">
        <v>119</v>
      </c>
      <c r="Q13" s="22" t="s">
        <v>119</v>
      </c>
      <c r="R13" s="22" t="s">
        <v>119</v>
      </c>
      <c r="S13" s="22" t="s">
        <v>119</v>
      </c>
      <c r="T13" s="22" t="s">
        <v>119</v>
      </c>
      <c r="U13" s="22" t="s">
        <v>119</v>
      </c>
      <c r="V13" s="69" t="s">
        <v>119</v>
      </c>
      <c r="W13" s="104" t="s">
        <v>119</v>
      </c>
      <c r="X13" s="96"/>
    </row>
    <row r="14" spans="1:24" x14ac:dyDescent="0.25">
      <c r="A14" s="35" t="s">
        <v>39</v>
      </c>
      <c r="B14" s="92" t="s">
        <v>119</v>
      </c>
      <c r="C14" s="22" t="s">
        <v>119</v>
      </c>
      <c r="D14" s="22" t="s">
        <v>119</v>
      </c>
      <c r="E14" s="22" t="s">
        <v>119</v>
      </c>
      <c r="F14" s="22" t="s">
        <v>119</v>
      </c>
      <c r="G14" s="22" t="s">
        <v>119</v>
      </c>
      <c r="H14" s="22" t="s">
        <v>119</v>
      </c>
      <c r="I14" s="22" t="s">
        <v>119</v>
      </c>
      <c r="J14" s="22" t="s">
        <v>119</v>
      </c>
      <c r="K14" s="22" t="s">
        <v>119</v>
      </c>
      <c r="L14" s="22" t="s">
        <v>119</v>
      </c>
      <c r="M14" s="22" t="s">
        <v>119</v>
      </c>
      <c r="N14" s="22" t="s">
        <v>119</v>
      </c>
      <c r="O14" s="22" t="s">
        <v>119</v>
      </c>
      <c r="P14" s="22" t="s">
        <v>119</v>
      </c>
      <c r="Q14" s="22" t="s">
        <v>119</v>
      </c>
      <c r="R14" s="22" t="s">
        <v>119</v>
      </c>
      <c r="S14" s="22" t="s">
        <v>119</v>
      </c>
      <c r="T14" s="22" t="s">
        <v>119</v>
      </c>
      <c r="U14" s="22" t="s">
        <v>119</v>
      </c>
      <c r="V14" s="69" t="s">
        <v>119</v>
      </c>
      <c r="W14" s="104" t="s">
        <v>119</v>
      </c>
      <c r="X14" s="96"/>
    </row>
    <row r="15" spans="1:24" x14ac:dyDescent="0.25">
      <c r="A15" s="35" t="s">
        <v>40</v>
      </c>
      <c r="B15" s="92" t="s">
        <v>119</v>
      </c>
      <c r="C15" s="22" t="s">
        <v>119</v>
      </c>
      <c r="D15" s="22" t="s">
        <v>119</v>
      </c>
      <c r="E15" s="22" t="s">
        <v>119</v>
      </c>
      <c r="F15" s="22" t="s">
        <v>119</v>
      </c>
      <c r="G15" s="22" t="s">
        <v>119</v>
      </c>
      <c r="H15" s="22" t="s">
        <v>119</v>
      </c>
      <c r="I15" s="22" t="s">
        <v>119</v>
      </c>
      <c r="J15" s="22" t="s">
        <v>119</v>
      </c>
      <c r="K15" s="22" t="s">
        <v>119</v>
      </c>
      <c r="L15" s="22" t="s">
        <v>119</v>
      </c>
      <c r="M15" s="22" t="s">
        <v>119</v>
      </c>
      <c r="N15" s="22" t="s">
        <v>119</v>
      </c>
      <c r="O15" s="22" t="s">
        <v>119</v>
      </c>
      <c r="P15" s="22" t="s">
        <v>119</v>
      </c>
      <c r="Q15" s="22" t="s">
        <v>119</v>
      </c>
      <c r="R15" s="22" t="s">
        <v>119</v>
      </c>
      <c r="S15" s="22" t="s">
        <v>119</v>
      </c>
      <c r="T15" s="22" t="s">
        <v>119</v>
      </c>
      <c r="U15" s="22" t="s">
        <v>119</v>
      </c>
      <c r="V15" s="69" t="s">
        <v>119</v>
      </c>
      <c r="W15" s="104" t="s">
        <v>119</v>
      </c>
      <c r="X15" s="96"/>
    </row>
    <row r="16" spans="1:24" ht="30" x14ac:dyDescent="0.25">
      <c r="A16" s="35" t="s">
        <v>41</v>
      </c>
      <c r="B16" s="92" t="s">
        <v>119</v>
      </c>
      <c r="C16" s="22" t="s">
        <v>119</v>
      </c>
      <c r="D16" s="22" t="s">
        <v>119</v>
      </c>
      <c r="E16" s="22" t="s">
        <v>119</v>
      </c>
      <c r="F16" s="22" t="s">
        <v>119</v>
      </c>
      <c r="G16" s="22" t="s">
        <v>119</v>
      </c>
      <c r="H16" s="22" t="s">
        <v>119</v>
      </c>
      <c r="I16" s="22" t="s">
        <v>119</v>
      </c>
      <c r="J16" s="22" t="s">
        <v>119</v>
      </c>
      <c r="K16" s="22" t="s">
        <v>119</v>
      </c>
      <c r="L16" s="22" t="s">
        <v>119</v>
      </c>
      <c r="M16" s="22" t="s">
        <v>119</v>
      </c>
      <c r="N16" s="22" t="s">
        <v>119</v>
      </c>
      <c r="O16" s="22" t="s">
        <v>119</v>
      </c>
      <c r="P16" s="22" t="s">
        <v>119</v>
      </c>
      <c r="Q16" s="22" t="s">
        <v>119</v>
      </c>
      <c r="R16" s="22" t="s">
        <v>119</v>
      </c>
      <c r="S16" s="22" t="s">
        <v>119</v>
      </c>
      <c r="T16" s="22" t="s">
        <v>119</v>
      </c>
      <c r="U16" s="22" t="s">
        <v>119</v>
      </c>
      <c r="V16" s="69" t="s">
        <v>119</v>
      </c>
      <c r="W16" s="104" t="s">
        <v>119</v>
      </c>
      <c r="X16" s="96"/>
    </row>
    <row r="17" spans="1:24" x14ac:dyDescent="0.25">
      <c r="A17" s="35" t="s">
        <v>42</v>
      </c>
      <c r="B17" s="92" t="s">
        <v>119</v>
      </c>
      <c r="C17" s="22" t="s">
        <v>119</v>
      </c>
      <c r="D17" s="22" t="s">
        <v>119</v>
      </c>
      <c r="E17" s="22" t="s">
        <v>119</v>
      </c>
      <c r="F17" s="22" t="s">
        <v>119</v>
      </c>
      <c r="G17" s="22" t="s">
        <v>119</v>
      </c>
      <c r="H17" s="22" t="s">
        <v>119</v>
      </c>
      <c r="I17" s="22" t="s">
        <v>119</v>
      </c>
      <c r="J17" s="22" t="s">
        <v>119</v>
      </c>
      <c r="K17" s="22" t="s">
        <v>119</v>
      </c>
      <c r="L17" s="22" t="s">
        <v>119</v>
      </c>
      <c r="M17" s="22" t="s">
        <v>119</v>
      </c>
      <c r="N17" s="22" t="s">
        <v>119</v>
      </c>
      <c r="O17" s="22" t="s">
        <v>119</v>
      </c>
      <c r="P17" s="22" t="s">
        <v>119</v>
      </c>
      <c r="Q17" s="22" t="s">
        <v>119</v>
      </c>
      <c r="R17" s="22" t="s">
        <v>119</v>
      </c>
      <c r="S17" s="22" t="s">
        <v>119</v>
      </c>
      <c r="T17" s="22" t="s">
        <v>119</v>
      </c>
      <c r="U17" s="22" t="s">
        <v>119</v>
      </c>
      <c r="V17" s="69" t="s">
        <v>119</v>
      </c>
      <c r="W17" s="104" t="s">
        <v>119</v>
      </c>
      <c r="X17" s="96"/>
    </row>
    <row r="18" spans="1:24" x14ac:dyDescent="0.25">
      <c r="A18" s="35" t="s">
        <v>43</v>
      </c>
      <c r="B18" s="92" t="s">
        <v>119</v>
      </c>
      <c r="C18" s="22" t="s">
        <v>119</v>
      </c>
      <c r="D18" s="22" t="s">
        <v>119</v>
      </c>
      <c r="E18" s="22" t="s">
        <v>119</v>
      </c>
      <c r="F18" s="22" t="s">
        <v>119</v>
      </c>
      <c r="G18" s="22" t="s">
        <v>119</v>
      </c>
      <c r="H18" s="22" t="s">
        <v>119</v>
      </c>
      <c r="I18" s="22" t="s">
        <v>119</v>
      </c>
      <c r="J18" s="22" t="s">
        <v>119</v>
      </c>
      <c r="K18" s="22" t="s">
        <v>119</v>
      </c>
      <c r="L18" s="22" t="s">
        <v>119</v>
      </c>
      <c r="M18" s="22" t="s">
        <v>119</v>
      </c>
      <c r="N18" s="22" t="s">
        <v>119</v>
      </c>
      <c r="O18" s="22" t="s">
        <v>119</v>
      </c>
      <c r="P18" s="22" t="s">
        <v>119</v>
      </c>
      <c r="Q18" s="22" t="s">
        <v>119</v>
      </c>
      <c r="R18" s="22" t="s">
        <v>119</v>
      </c>
      <c r="S18" s="22" t="s">
        <v>119</v>
      </c>
      <c r="T18" s="22" t="s">
        <v>119</v>
      </c>
      <c r="U18" s="22" t="s">
        <v>119</v>
      </c>
      <c r="V18" s="69" t="s">
        <v>119</v>
      </c>
      <c r="W18" s="104" t="s">
        <v>119</v>
      </c>
      <c r="X18" s="96"/>
    </row>
    <row r="19" spans="1:24" x14ac:dyDescent="0.25">
      <c r="A19" s="35" t="s">
        <v>44</v>
      </c>
      <c r="B19" s="92" t="s">
        <v>119</v>
      </c>
      <c r="C19" s="22" t="s">
        <v>119</v>
      </c>
      <c r="D19" s="22" t="s">
        <v>119</v>
      </c>
      <c r="E19" s="22" t="s">
        <v>119</v>
      </c>
      <c r="F19" s="22" t="s">
        <v>119</v>
      </c>
      <c r="G19" s="22" t="s">
        <v>119</v>
      </c>
      <c r="H19" s="22" t="s">
        <v>119</v>
      </c>
      <c r="I19" s="22" t="s">
        <v>119</v>
      </c>
      <c r="J19" s="22" t="s">
        <v>119</v>
      </c>
      <c r="K19" s="22" t="s">
        <v>119</v>
      </c>
      <c r="L19" s="22" t="s">
        <v>119</v>
      </c>
      <c r="M19" s="22" t="s">
        <v>119</v>
      </c>
      <c r="N19" s="22" t="s">
        <v>119</v>
      </c>
      <c r="O19" s="22" t="s">
        <v>119</v>
      </c>
      <c r="P19" s="22" t="s">
        <v>119</v>
      </c>
      <c r="Q19" s="22" t="s">
        <v>119</v>
      </c>
      <c r="R19" s="22" t="s">
        <v>119</v>
      </c>
      <c r="S19" s="22" t="s">
        <v>119</v>
      </c>
      <c r="T19" s="22" t="s">
        <v>119</v>
      </c>
      <c r="U19" s="22" t="s">
        <v>119</v>
      </c>
      <c r="V19" s="69" t="s">
        <v>119</v>
      </c>
      <c r="W19" s="104" t="s">
        <v>119</v>
      </c>
      <c r="X19" s="96"/>
    </row>
    <row r="20" spans="1:24" ht="30" x14ac:dyDescent="0.25">
      <c r="A20" s="35" t="s">
        <v>45</v>
      </c>
      <c r="B20" s="92" t="s">
        <v>119</v>
      </c>
      <c r="C20" s="22" t="s">
        <v>119</v>
      </c>
      <c r="D20" s="22" t="s">
        <v>119</v>
      </c>
      <c r="E20" s="22" t="s">
        <v>119</v>
      </c>
      <c r="F20" s="22" t="s">
        <v>119</v>
      </c>
      <c r="G20" s="22" t="s">
        <v>119</v>
      </c>
      <c r="H20" s="22" t="s">
        <v>119</v>
      </c>
      <c r="I20" s="22" t="s">
        <v>119</v>
      </c>
      <c r="J20" s="22" t="s">
        <v>119</v>
      </c>
      <c r="K20" s="22" t="s">
        <v>119</v>
      </c>
      <c r="L20" s="22" t="s">
        <v>119</v>
      </c>
      <c r="M20" s="22" t="s">
        <v>119</v>
      </c>
      <c r="N20" s="22" t="s">
        <v>119</v>
      </c>
      <c r="O20" s="22" t="s">
        <v>119</v>
      </c>
      <c r="P20" s="22" t="s">
        <v>119</v>
      </c>
      <c r="Q20" s="22" t="s">
        <v>119</v>
      </c>
      <c r="R20" s="22" t="s">
        <v>119</v>
      </c>
      <c r="S20" s="22" t="s">
        <v>119</v>
      </c>
      <c r="T20" s="22" t="s">
        <v>119</v>
      </c>
      <c r="U20" s="22" t="s">
        <v>119</v>
      </c>
      <c r="V20" s="69" t="s">
        <v>119</v>
      </c>
      <c r="W20" s="104" t="s">
        <v>119</v>
      </c>
      <c r="X20" s="96"/>
    </row>
    <row r="21" spans="1:24" x14ac:dyDescent="0.25">
      <c r="A21" s="35" t="s">
        <v>46</v>
      </c>
      <c r="B21" s="92" t="s">
        <v>119</v>
      </c>
      <c r="C21" s="22" t="s">
        <v>119</v>
      </c>
      <c r="D21" s="22" t="s">
        <v>119</v>
      </c>
      <c r="E21" s="22" t="s">
        <v>119</v>
      </c>
      <c r="F21" s="22" t="s">
        <v>119</v>
      </c>
      <c r="G21" s="22" t="s">
        <v>119</v>
      </c>
      <c r="H21" s="22" t="s">
        <v>119</v>
      </c>
      <c r="I21" s="22" t="s">
        <v>119</v>
      </c>
      <c r="J21" s="22" t="s">
        <v>119</v>
      </c>
      <c r="K21" s="22" t="s">
        <v>119</v>
      </c>
      <c r="L21" s="22" t="s">
        <v>119</v>
      </c>
      <c r="M21" s="22" t="s">
        <v>119</v>
      </c>
      <c r="N21" s="22" t="s">
        <v>119</v>
      </c>
      <c r="O21" s="22" t="s">
        <v>119</v>
      </c>
      <c r="P21" s="22" t="s">
        <v>119</v>
      </c>
      <c r="Q21" s="22" t="s">
        <v>119</v>
      </c>
      <c r="R21" s="22" t="s">
        <v>119</v>
      </c>
      <c r="S21" s="22" t="s">
        <v>119</v>
      </c>
      <c r="T21" s="22" t="s">
        <v>119</v>
      </c>
      <c r="U21" s="22" t="s">
        <v>119</v>
      </c>
      <c r="V21" s="69" t="s">
        <v>119</v>
      </c>
      <c r="W21" s="104" t="s">
        <v>119</v>
      </c>
      <c r="X21" s="96"/>
    </row>
    <row r="22" spans="1:24" x14ac:dyDescent="0.25">
      <c r="A22" s="35" t="s">
        <v>47</v>
      </c>
      <c r="B22" s="92">
        <v>5.4</v>
      </c>
      <c r="C22" s="22">
        <v>4.0999999999999996</v>
      </c>
      <c r="D22" s="22">
        <v>4.5999999999999996</v>
      </c>
      <c r="E22" s="22">
        <v>6.5</v>
      </c>
      <c r="F22" s="22">
        <v>6.5</v>
      </c>
      <c r="G22" s="22">
        <v>6.6</v>
      </c>
      <c r="H22" s="22">
        <v>6.5</v>
      </c>
      <c r="I22" s="22">
        <v>7.3</v>
      </c>
      <c r="J22" s="22">
        <v>9.1</v>
      </c>
      <c r="K22" s="22">
        <v>10.199999999999999</v>
      </c>
      <c r="L22" s="22">
        <v>9</v>
      </c>
      <c r="M22" s="22">
        <v>9.5</v>
      </c>
      <c r="N22" s="22">
        <v>9</v>
      </c>
      <c r="O22" s="22">
        <v>7</v>
      </c>
      <c r="P22" s="22">
        <v>7.7</v>
      </c>
      <c r="Q22" s="22">
        <v>8.4</v>
      </c>
      <c r="R22" s="22">
        <v>8.5</v>
      </c>
      <c r="S22" s="22">
        <v>9.6</v>
      </c>
      <c r="T22" s="22">
        <v>11.1</v>
      </c>
      <c r="U22" s="22">
        <v>11</v>
      </c>
      <c r="V22" s="69">
        <v>12.5</v>
      </c>
      <c r="W22" s="104">
        <v>12.8</v>
      </c>
      <c r="X22" s="96"/>
    </row>
    <row r="23" spans="1:24" ht="30" x14ac:dyDescent="0.25">
      <c r="A23" s="35" t="s">
        <v>48</v>
      </c>
      <c r="B23" s="92">
        <v>5.5</v>
      </c>
      <c r="C23" s="22">
        <v>4.5999999999999996</v>
      </c>
      <c r="D23" s="22">
        <v>3.9</v>
      </c>
      <c r="E23" s="22">
        <v>2.9</v>
      </c>
      <c r="F23" s="22">
        <v>3.9</v>
      </c>
      <c r="G23" s="22">
        <v>3.2</v>
      </c>
      <c r="H23" s="22">
        <v>6.3</v>
      </c>
      <c r="I23" s="22">
        <v>10.7</v>
      </c>
      <c r="J23" s="22">
        <v>5.8</v>
      </c>
      <c r="K23" s="22">
        <v>5.7</v>
      </c>
      <c r="L23" s="22">
        <v>5.7</v>
      </c>
      <c r="M23" s="22">
        <v>6.6</v>
      </c>
      <c r="N23" s="22">
        <v>7.5</v>
      </c>
      <c r="O23" s="22">
        <v>7.5</v>
      </c>
      <c r="P23" s="22">
        <v>6.8</v>
      </c>
      <c r="Q23" s="22">
        <v>8.4</v>
      </c>
      <c r="R23" s="22">
        <v>6.7</v>
      </c>
      <c r="S23" s="22">
        <v>6.2</v>
      </c>
      <c r="T23" s="22">
        <v>5.9</v>
      </c>
      <c r="U23" s="22">
        <v>5.2</v>
      </c>
      <c r="V23" s="69">
        <v>7.1</v>
      </c>
      <c r="W23" s="104">
        <v>6</v>
      </c>
      <c r="X23" s="96"/>
    </row>
    <row r="24" spans="1:24" x14ac:dyDescent="0.25">
      <c r="A24" s="35" t="s">
        <v>49</v>
      </c>
      <c r="B24" s="92">
        <v>5.4</v>
      </c>
      <c r="C24" s="22">
        <v>5.4</v>
      </c>
      <c r="D24" s="22">
        <v>5.5</v>
      </c>
      <c r="E24" s="22">
        <v>5.9</v>
      </c>
      <c r="F24" s="22">
        <v>6.2</v>
      </c>
      <c r="G24" s="22">
        <v>6.3</v>
      </c>
      <c r="H24" s="22">
        <v>6.1</v>
      </c>
      <c r="I24" s="22">
        <v>7.2</v>
      </c>
      <c r="J24" s="22">
        <v>8.1999999999999993</v>
      </c>
      <c r="K24" s="22">
        <v>6.7</v>
      </c>
      <c r="L24" s="22">
        <v>7.3</v>
      </c>
      <c r="M24" s="22">
        <v>7.2</v>
      </c>
      <c r="N24" s="22">
        <v>8.3000000000000007</v>
      </c>
      <c r="O24" s="22">
        <v>8.1</v>
      </c>
      <c r="P24" s="22">
        <v>9.1999999999999993</v>
      </c>
      <c r="Q24" s="22">
        <v>10.4</v>
      </c>
      <c r="R24" s="22">
        <v>6.8</v>
      </c>
      <c r="S24" s="22">
        <v>5.8</v>
      </c>
      <c r="T24" s="22">
        <v>4.9000000000000004</v>
      </c>
      <c r="U24" s="22">
        <v>4.8</v>
      </c>
      <c r="V24" s="69">
        <v>4.4000000000000004</v>
      </c>
      <c r="W24" s="104">
        <v>4.4000000000000004</v>
      </c>
      <c r="X24" s="96"/>
    </row>
    <row r="25" spans="1:24" x14ac:dyDescent="0.25">
      <c r="A25" s="35" t="s">
        <v>50</v>
      </c>
      <c r="B25" s="92">
        <v>0.7</v>
      </c>
      <c r="C25" s="22">
        <v>0.9</v>
      </c>
      <c r="D25" s="22">
        <v>0.9</v>
      </c>
      <c r="E25" s="22">
        <v>0.8</v>
      </c>
      <c r="F25" s="22">
        <v>1.1000000000000001</v>
      </c>
      <c r="G25" s="22">
        <v>0.9</v>
      </c>
      <c r="H25" s="22">
        <v>1</v>
      </c>
      <c r="I25" s="22">
        <v>1.1000000000000001</v>
      </c>
      <c r="J25" s="22">
        <v>1.3</v>
      </c>
      <c r="K25" s="22">
        <v>0.9</v>
      </c>
      <c r="L25" s="22">
        <v>0.6</v>
      </c>
      <c r="M25" s="22">
        <v>0.7</v>
      </c>
      <c r="N25" s="22">
        <v>0.8</v>
      </c>
      <c r="O25" s="22">
        <v>0.9</v>
      </c>
      <c r="P25" s="22">
        <v>0.5</v>
      </c>
      <c r="Q25" s="22">
        <v>0.4</v>
      </c>
      <c r="R25" s="22">
        <v>0.3</v>
      </c>
      <c r="S25" s="22">
        <v>0.6</v>
      </c>
      <c r="T25" s="22">
        <v>0.6</v>
      </c>
      <c r="U25" s="22">
        <v>0.8</v>
      </c>
      <c r="V25" s="69">
        <v>0.7</v>
      </c>
      <c r="W25" s="104">
        <v>0.4</v>
      </c>
      <c r="X25" s="96"/>
    </row>
    <row r="26" spans="1:24" x14ac:dyDescent="0.25">
      <c r="A26" s="35" t="s">
        <v>51</v>
      </c>
      <c r="B26" s="92">
        <v>0.5</v>
      </c>
      <c r="C26" s="22">
        <v>0.5</v>
      </c>
      <c r="D26" s="22">
        <v>0.7</v>
      </c>
      <c r="E26" s="22">
        <v>0.5</v>
      </c>
      <c r="F26" s="22">
        <v>0.6</v>
      </c>
      <c r="G26" s="22">
        <v>0.4</v>
      </c>
      <c r="H26" s="22">
        <v>0.6</v>
      </c>
      <c r="I26" s="22">
        <v>0.7</v>
      </c>
      <c r="J26" s="22">
        <v>0.9</v>
      </c>
      <c r="K26" s="22">
        <v>0</v>
      </c>
      <c r="L26" s="22">
        <v>0</v>
      </c>
      <c r="M26" s="22">
        <v>0.1</v>
      </c>
      <c r="N26" s="22">
        <v>0</v>
      </c>
      <c r="O26" s="22">
        <v>0.5</v>
      </c>
      <c r="P26" s="22">
        <v>0.4</v>
      </c>
      <c r="Q26" s="22">
        <v>0.8</v>
      </c>
      <c r="R26" s="22">
        <v>0.7</v>
      </c>
      <c r="S26" s="22">
        <v>0.9</v>
      </c>
      <c r="T26" s="22">
        <v>0.8</v>
      </c>
      <c r="U26" s="22">
        <v>0.8</v>
      </c>
      <c r="V26" s="69">
        <v>1</v>
      </c>
      <c r="W26" s="104">
        <v>1</v>
      </c>
      <c r="X26" s="96"/>
    </row>
    <row r="27" spans="1:24" x14ac:dyDescent="0.25">
      <c r="A27" s="35" t="s">
        <v>52</v>
      </c>
      <c r="B27" s="92">
        <v>3.3</v>
      </c>
      <c r="C27" s="22">
        <v>3.7</v>
      </c>
      <c r="D27" s="22">
        <v>2.6</v>
      </c>
      <c r="E27" s="22">
        <v>2.6</v>
      </c>
      <c r="F27" s="22">
        <v>2.6</v>
      </c>
      <c r="G27" s="22">
        <v>2.2000000000000002</v>
      </c>
      <c r="H27" s="22">
        <v>2.5</v>
      </c>
      <c r="I27" s="22">
        <v>2.8</v>
      </c>
      <c r="J27" s="22">
        <v>2.9</v>
      </c>
      <c r="K27" s="22">
        <v>2.2000000000000002</v>
      </c>
      <c r="L27" s="22">
        <v>1.9</v>
      </c>
      <c r="M27" s="22">
        <v>2.4</v>
      </c>
      <c r="N27" s="22">
        <v>2.1</v>
      </c>
      <c r="O27" s="22">
        <v>2.1</v>
      </c>
      <c r="P27" s="22">
        <v>3.7</v>
      </c>
      <c r="Q27" s="22">
        <v>2.2000000000000002</v>
      </c>
      <c r="R27" s="22">
        <v>1.6</v>
      </c>
      <c r="S27" s="22">
        <v>1.3</v>
      </c>
      <c r="T27" s="22">
        <v>1</v>
      </c>
      <c r="U27" s="22">
        <v>0.6</v>
      </c>
      <c r="V27" s="69">
        <v>0.5</v>
      </c>
      <c r="W27" s="104">
        <v>0.7</v>
      </c>
      <c r="X27" s="96"/>
    </row>
    <row r="28" spans="1:24" x14ac:dyDescent="0.25">
      <c r="A28" s="35" t="s">
        <v>53</v>
      </c>
      <c r="B28" s="92" t="s">
        <v>119</v>
      </c>
      <c r="C28" s="22" t="s">
        <v>119</v>
      </c>
      <c r="D28" s="22" t="s">
        <v>119</v>
      </c>
      <c r="E28" s="22" t="s">
        <v>119</v>
      </c>
      <c r="F28" s="22" t="s">
        <v>119</v>
      </c>
      <c r="G28" s="22" t="s">
        <v>119</v>
      </c>
      <c r="H28" s="22" t="s">
        <v>119</v>
      </c>
      <c r="I28" s="22" t="s">
        <v>119</v>
      </c>
      <c r="J28" s="22" t="s">
        <v>119</v>
      </c>
      <c r="K28" s="22" t="s">
        <v>119</v>
      </c>
      <c r="L28" s="22" t="s">
        <v>119</v>
      </c>
      <c r="M28" s="22" t="s">
        <v>119</v>
      </c>
      <c r="N28" s="22" t="s">
        <v>119</v>
      </c>
      <c r="O28" s="22" t="s">
        <v>119</v>
      </c>
      <c r="P28" s="22" t="s">
        <v>119</v>
      </c>
      <c r="Q28" s="22" t="s">
        <v>119</v>
      </c>
      <c r="R28" s="22" t="s">
        <v>119</v>
      </c>
      <c r="S28" s="22" t="s">
        <v>119</v>
      </c>
      <c r="T28" s="22" t="s">
        <v>119</v>
      </c>
      <c r="U28" s="22" t="s">
        <v>119</v>
      </c>
      <c r="V28" s="69" t="s">
        <v>119</v>
      </c>
      <c r="W28" s="104" t="s">
        <v>119</v>
      </c>
      <c r="X28" s="96"/>
    </row>
    <row r="29" spans="1:24" x14ac:dyDescent="0.25">
      <c r="A29" s="35" t="s">
        <v>54</v>
      </c>
      <c r="B29" s="92">
        <v>13.4</v>
      </c>
      <c r="C29" s="22">
        <v>14.1</v>
      </c>
      <c r="D29" s="22">
        <v>15</v>
      </c>
      <c r="E29" s="22">
        <v>15.5</v>
      </c>
      <c r="F29" s="22">
        <v>16.399999999999999</v>
      </c>
      <c r="G29" s="22">
        <v>16.399999999999999</v>
      </c>
      <c r="H29" s="22">
        <v>17</v>
      </c>
      <c r="I29" s="22">
        <v>18.2</v>
      </c>
      <c r="J29" s="22">
        <v>17.3</v>
      </c>
      <c r="K29" s="22">
        <v>16.8</v>
      </c>
      <c r="L29" s="22">
        <v>17.600000000000001</v>
      </c>
      <c r="M29" s="22">
        <v>18.399999999999999</v>
      </c>
      <c r="N29" s="22">
        <v>19</v>
      </c>
      <c r="O29" s="22">
        <v>20</v>
      </c>
      <c r="P29" s="22">
        <v>19.8</v>
      </c>
      <c r="Q29" s="22">
        <v>20.8</v>
      </c>
      <c r="R29" s="22">
        <v>21.5</v>
      </c>
      <c r="S29" s="22">
        <v>21.4</v>
      </c>
      <c r="T29" s="22">
        <v>26.5</v>
      </c>
      <c r="U29" s="22">
        <v>27.1</v>
      </c>
      <c r="V29" s="69">
        <v>31</v>
      </c>
      <c r="W29" s="104">
        <v>31.4</v>
      </c>
      <c r="X29" s="96"/>
    </row>
    <row r="30" spans="1:24" ht="30" x14ac:dyDescent="0.25">
      <c r="A30" s="35" t="s">
        <v>55</v>
      </c>
      <c r="B30" s="92" t="s">
        <v>119</v>
      </c>
      <c r="C30" s="22" t="s">
        <v>119</v>
      </c>
      <c r="D30" s="22" t="s">
        <v>119</v>
      </c>
      <c r="E30" s="22" t="s">
        <v>119</v>
      </c>
      <c r="F30" s="22" t="s">
        <v>119</v>
      </c>
      <c r="G30" s="22" t="s">
        <v>119</v>
      </c>
      <c r="H30" s="22" t="s">
        <v>119</v>
      </c>
      <c r="I30" s="22" t="s">
        <v>119</v>
      </c>
      <c r="J30" s="22" t="s">
        <v>119</v>
      </c>
      <c r="K30" s="22" t="s">
        <v>119</v>
      </c>
      <c r="L30" s="22" t="s">
        <v>119</v>
      </c>
      <c r="M30" s="22" t="s">
        <v>119</v>
      </c>
      <c r="N30" s="22" t="s">
        <v>119</v>
      </c>
      <c r="O30" s="22" t="s">
        <v>119</v>
      </c>
      <c r="P30" s="22" t="s">
        <v>119</v>
      </c>
      <c r="Q30" s="22" t="s">
        <v>119</v>
      </c>
      <c r="R30" s="22" t="s">
        <v>119</v>
      </c>
      <c r="S30" s="22" t="s">
        <v>119</v>
      </c>
      <c r="T30" s="22" t="s">
        <v>119</v>
      </c>
      <c r="U30" s="22" t="s">
        <v>119</v>
      </c>
      <c r="V30" s="69" t="s">
        <v>119</v>
      </c>
      <c r="W30" s="104" t="s">
        <v>119</v>
      </c>
      <c r="X30" s="96"/>
    </row>
    <row r="31" spans="1:24" x14ac:dyDescent="0.25">
      <c r="A31" s="35" t="s">
        <v>56</v>
      </c>
      <c r="B31" s="92" t="s">
        <v>119</v>
      </c>
      <c r="C31" s="22" t="s">
        <v>119</v>
      </c>
      <c r="D31" s="22" t="s">
        <v>119</v>
      </c>
      <c r="E31" s="22" t="s">
        <v>119</v>
      </c>
      <c r="F31" s="22" t="s">
        <v>119</v>
      </c>
      <c r="G31" s="22" t="s">
        <v>119</v>
      </c>
      <c r="H31" s="22" t="s">
        <v>119</v>
      </c>
      <c r="I31" s="22" t="s">
        <v>119</v>
      </c>
      <c r="J31" s="22" t="s">
        <v>119</v>
      </c>
      <c r="K31" s="22" t="s">
        <v>119</v>
      </c>
      <c r="L31" s="22" t="s">
        <v>119</v>
      </c>
      <c r="M31" s="22" t="s">
        <v>119</v>
      </c>
      <c r="N31" s="22" t="s">
        <v>119</v>
      </c>
      <c r="O31" s="22" t="s">
        <v>119</v>
      </c>
      <c r="P31" s="22" t="s">
        <v>119</v>
      </c>
      <c r="Q31" s="22" t="s">
        <v>119</v>
      </c>
      <c r="R31" s="22" t="s">
        <v>119</v>
      </c>
      <c r="S31" s="22" t="s">
        <v>119</v>
      </c>
      <c r="T31" s="22" t="s">
        <v>119</v>
      </c>
      <c r="U31" s="22" t="s">
        <v>119</v>
      </c>
      <c r="V31" s="69" t="s">
        <v>119</v>
      </c>
      <c r="W31" s="104" t="s">
        <v>119</v>
      </c>
      <c r="X31" s="96"/>
    </row>
    <row r="32" spans="1:24" ht="30" x14ac:dyDescent="0.25">
      <c r="A32" s="35" t="s">
        <v>57</v>
      </c>
      <c r="B32" s="92">
        <v>5.3</v>
      </c>
      <c r="C32" s="22">
        <v>5.3</v>
      </c>
      <c r="D32" s="22">
        <v>5.5</v>
      </c>
      <c r="E32" s="22">
        <v>5.9</v>
      </c>
      <c r="F32" s="22">
        <v>5.6</v>
      </c>
      <c r="G32" s="22">
        <v>6</v>
      </c>
      <c r="H32" s="22">
        <v>6.3</v>
      </c>
      <c r="I32" s="22">
        <v>6.1</v>
      </c>
      <c r="J32" s="22">
        <v>6.8</v>
      </c>
      <c r="K32" s="22">
        <v>6.6</v>
      </c>
      <c r="L32" s="22">
        <v>6.7</v>
      </c>
      <c r="M32" s="22">
        <v>6.7</v>
      </c>
      <c r="N32" s="22">
        <v>6.8</v>
      </c>
      <c r="O32" s="22">
        <v>7.3</v>
      </c>
      <c r="P32" s="22">
        <v>7.3</v>
      </c>
      <c r="Q32" s="22">
        <v>6.6</v>
      </c>
      <c r="R32" s="22">
        <v>6.6</v>
      </c>
      <c r="S32" s="22">
        <v>11.3</v>
      </c>
      <c r="T32" s="22">
        <v>11.5</v>
      </c>
      <c r="U32" s="22">
        <v>11.8</v>
      </c>
      <c r="V32" s="69">
        <v>11.6</v>
      </c>
      <c r="W32" s="104">
        <v>12.2</v>
      </c>
      <c r="X32" s="96"/>
    </row>
    <row r="33" spans="1:24" x14ac:dyDescent="0.25">
      <c r="A33" s="35" t="s">
        <v>58</v>
      </c>
      <c r="B33" s="92">
        <v>6.2</v>
      </c>
      <c r="C33" s="22">
        <v>6.5</v>
      </c>
      <c r="D33" s="22">
        <v>6.4</v>
      </c>
      <c r="E33" s="22">
        <v>6.5</v>
      </c>
      <c r="F33" s="22">
        <v>6.4</v>
      </c>
      <c r="G33" s="22">
        <v>6.7</v>
      </c>
      <c r="H33" s="22">
        <v>6.6</v>
      </c>
      <c r="I33" s="22">
        <v>7</v>
      </c>
      <c r="J33" s="22">
        <v>6.9</v>
      </c>
      <c r="K33" s="22">
        <v>6.6</v>
      </c>
      <c r="L33" s="22">
        <v>7.3</v>
      </c>
      <c r="M33" s="22">
        <v>7.7</v>
      </c>
      <c r="N33" s="22">
        <v>6.6</v>
      </c>
      <c r="O33" s="22">
        <v>6.3</v>
      </c>
      <c r="P33" s="22">
        <v>6.4</v>
      </c>
      <c r="Q33" s="22">
        <v>6.5</v>
      </c>
      <c r="R33" s="22">
        <v>6.1</v>
      </c>
      <c r="S33" s="22">
        <v>6.2</v>
      </c>
      <c r="T33" s="22">
        <v>6.2</v>
      </c>
      <c r="U33" s="22">
        <v>6.2</v>
      </c>
      <c r="V33" s="69">
        <v>6</v>
      </c>
      <c r="W33" s="104">
        <v>6.4</v>
      </c>
      <c r="X33" s="96"/>
    </row>
    <row r="34" spans="1:24" x14ac:dyDescent="0.25">
      <c r="A34" s="35" t="s">
        <v>59</v>
      </c>
      <c r="B34" s="92">
        <v>8.3000000000000007</v>
      </c>
      <c r="C34" s="22">
        <v>7.9</v>
      </c>
      <c r="D34" s="22">
        <v>7.7</v>
      </c>
      <c r="E34" s="22">
        <v>7.9</v>
      </c>
      <c r="F34" s="22">
        <v>8.5</v>
      </c>
      <c r="G34" s="22">
        <v>8.9</v>
      </c>
      <c r="H34" s="22">
        <v>9.4</v>
      </c>
      <c r="I34" s="22">
        <v>10.4</v>
      </c>
      <c r="J34" s="22">
        <v>11.6</v>
      </c>
      <c r="K34" s="22">
        <v>14.3</v>
      </c>
      <c r="L34" s="22">
        <v>15.3</v>
      </c>
      <c r="M34" s="22">
        <v>15.6</v>
      </c>
      <c r="N34" s="22">
        <v>15.7</v>
      </c>
      <c r="O34" s="22">
        <v>15.2</v>
      </c>
      <c r="P34" s="22">
        <v>15.3</v>
      </c>
      <c r="Q34" s="22">
        <v>15.4</v>
      </c>
      <c r="R34" s="22">
        <v>16.3</v>
      </c>
      <c r="S34" s="22">
        <v>15.5</v>
      </c>
      <c r="T34" s="22">
        <v>16</v>
      </c>
      <c r="U34" s="22">
        <v>16.3</v>
      </c>
      <c r="V34" s="69">
        <v>16.2</v>
      </c>
      <c r="W34" s="104">
        <v>18.399999999999999</v>
      </c>
      <c r="X34" s="96"/>
    </row>
    <row r="35" spans="1:24" ht="30" x14ac:dyDescent="0.25">
      <c r="A35" s="35" t="s">
        <v>60</v>
      </c>
      <c r="B35" s="92">
        <v>2.9</v>
      </c>
      <c r="C35" s="22">
        <v>3</v>
      </c>
      <c r="D35" s="22">
        <v>3</v>
      </c>
      <c r="E35" s="22">
        <v>2.8</v>
      </c>
      <c r="F35" s="22">
        <v>2.9</v>
      </c>
      <c r="G35" s="22">
        <v>3.1</v>
      </c>
      <c r="H35" s="22">
        <v>3.1</v>
      </c>
      <c r="I35" s="22">
        <v>3.3</v>
      </c>
      <c r="J35" s="22">
        <v>3.4</v>
      </c>
      <c r="K35" s="22">
        <v>3.5</v>
      </c>
      <c r="L35" s="22">
        <v>3.8</v>
      </c>
      <c r="M35" s="22">
        <v>3.7</v>
      </c>
      <c r="N35" s="22">
        <v>3.9</v>
      </c>
      <c r="O35" s="22">
        <v>3.8</v>
      </c>
      <c r="P35" s="22">
        <v>3.6</v>
      </c>
      <c r="Q35" s="22">
        <v>3.5</v>
      </c>
      <c r="R35" s="22">
        <v>3.7</v>
      </c>
      <c r="S35" s="22">
        <v>3.6</v>
      </c>
      <c r="T35" s="22">
        <v>3.7</v>
      </c>
      <c r="U35" s="22">
        <v>2.5</v>
      </c>
      <c r="V35" s="69">
        <v>2.1</v>
      </c>
      <c r="W35" s="104">
        <v>2.1</v>
      </c>
      <c r="X35" s="96"/>
    </row>
    <row r="36" spans="1:24" x14ac:dyDescent="0.25">
      <c r="A36" s="43" t="s">
        <v>61</v>
      </c>
      <c r="B36" s="92">
        <v>0.2</v>
      </c>
      <c r="C36" s="22">
        <v>0.1</v>
      </c>
      <c r="D36" s="22">
        <v>0.2</v>
      </c>
      <c r="E36" s="22">
        <v>0.3</v>
      </c>
      <c r="F36" s="22">
        <v>0.3</v>
      </c>
      <c r="G36" s="22">
        <v>0.4</v>
      </c>
      <c r="H36" s="22">
        <v>0.5</v>
      </c>
      <c r="I36" s="22">
        <v>0.3</v>
      </c>
      <c r="J36" s="22">
        <v>0.3</v>
      </c>
      <c r="K36" s="22">
        <v>0.5</v>
      </c>
      <c r="L36" s="22">
        <v>0.4</v>
      </c>
      <c r="M36" s="22">
        <v>0.5</v>
      </c>
      <c r="N36" s="22">
        <v>0.8</v>
      </c>
      <c r="O36" s="22">
        <v>0.8</v>
      </c>
      <c r="P36" s="22">
        <v>0.9</v>
      </c>
      <c r="Q36" s="22">
        <v>1</v>
      </c>
      <c r="R36" s="22">
        <v>1</v>
      </c>
      <c r="S36" s="22">
        <v>1</v>
      </c>
      <c r="T36" s="22">
        <v>0.7</v>
      </c>
      <c r="U36" s="22">
        <v>0.5</v>
      </c>
      <c r="V36" s="69">
        <v>0.6</v>
      </c>
      <c r="W36" s="104">
        <v>1</v>
      </c>
      <c r="X36" s="96"/>
    </row>
    <row r="37" spans="1:24" x14ac:dyDescent="0.25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</row>
    <row r="38" spans="1:24" x14ac:dyDescent="0.25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</row>
    <row r="39" spans="1:24" ht="15.75" x14ac:dyDescent="0.25">
      <c r="A39" s="53" t="s">
        <v>106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</row>
    <row r="40" spans="1:24" x14ac:dyDescent="0.25">
      <c r="A40" s="17" t="s">
        <v>62</v>
      </c>
      <c r="B40" s="93" t="s">
        <v>0</v>
      </c>
      <c r="C40" s="93" t="s">
        <v>84</v>
      </c>
      <c r="D40" s="93" t="s">
        <v>83</v>
      </c>
      <c r="E40" s="93" t="s">
        <v>82</v>
      </c>
      <c r="F40" s="93" t="s">
        <v>81</v>
      </c>
      <c r="G40" s="93" t="s">
        <v>80</v>
      </c>
      <c r="H40" s="93" t="s">
        <v>79</v>
      </c>
      <c r="I40" s="93" t="s">
        <v>78</v>
      </c>
      <c r="J40" s="93" t="s">
        <v>77</v>
      </c>
      <c r="K40" s="93" t="s">
        <v>76</v>
      </c>
      <c r="L40" s="93" t="s">
        <v>75</v>
      </c>
      <c r="M40" s="93" t="s">
        <v>74</v>
      </c>
      <c r="N40" s="93" t="s">
        <v>73</v>
      </c>
      <c r="O40" s="93" t="s">
        <v>72</v>
      </c>
      <c r="P40" s="93" t="s">
        <v>71</v>
      </c>
      <c r="Q40" s="93" t="s">
        <v>70</v>
      </c>
      <c r="R40" s="93" t="s">
        <v>69</v>
      </c>
      <c r="S40" s="93" t="s">
        <v>68</v>
      </c>
      <c r="T40" s="93" t="s">
        <v>27</v>
      </c>
      <c r="U40" s="93" t="s">
        <v>26</v>
      </c>
      <c r="V40" s="93" t="s">
        <v>115</v>
      </c>
      <c r="W40" s="106" t="s">
        <v>128</v>
      </c>
      <c r="X40" s="96"/>
    </row>
    <row r="41" spans="1:24" x14ac:dyDescent="0.25">
      <c r="A41" s="35" t="s">
        <v>30</v>
      </c>
      <c r="B41" s="22">
        <v>2410</v>
      </c>
      <c r="C41" s="22">
        <v>2599</v>
      </c>
      <c r="D41" s="22">
        <v>2667.1</v>
      </c>
      <c r="E41" s="22">
        <v>2797.1</v>
      </c>
      <c r="F41" s="22">
        <v>2969.6</v>
      </c>
      <c r="G41" s="22">
        <v>3121.8</v>
      </c>
      <c r="H41" s="22">
        <v>3176</v>
      </c>
      <c r="I41" s="22">
        <v>3449.9</v>
      </c>
      <c r="J41" s="22">
        <v>3791.6</v>
      </c>
      <c r="K41" s="22">
        <v>3482.6</v>
      </c>
      <c r="L41" s="22">
        <v>3542.3</v>
      </c>
      <c r="M41" s="22">
        <v>3840.8</v>
      </c>
      <c r="N41" s="22">
        <v>3929.2</v>
      </c>
      <c r="O41" s="22">
        <v>4036.6</v>
      </c>
      <c r="P41" s="22">
        <v>4056.3</v>
      </c>
      <c r="Q41" s="22">
        <v>4236.8</v>
      </c>
      <c r="R41" s="22">
        <v>4330.5</v>
      </c>
      <c r="S41" s="22">
        <v>4444.7</v>
      </c>
      <c r="T41" s="22">
        <v>4650</v>
      </c>
      <c r="U41" s="22">
        <v>4820</v>
      </c>
      <c r="V41" s="69">
        <v>4739.1000000000004</v>
      </c>
      <c r="W41" s="69">
        <v>5088.6000000000004</v>
      </c>
      <c r="X41" s="96"/>
    </row>
    <row r="42" spans="1:24" x14ac:dyDescent="0.25">
      <c r="A42" s="35" t="s">
        <v>32</v>
      </c>
      <c r="B42" s="22">
        <v>32.6</v>
      </c>
      <c r="C42" s="22">
        <v>35</v>
      </c>
      <c r="D42" s="22">
        <v>34.4</v>
      </c>
      <c r="E42" s="22">
        <v>28.9</v>
      </c>
      <c r="F42" s="22">
        <v>34.799999999999997</v>
      </c>
      <c r="G42" s="22">
        <v>29.7</v>
      </c>
      <c r="H42" s="22">
        <v>21.8</v>
      </c>
      <c r="I42" s="22">
        <v>31.4</v>
      </c>
      <c r="J42" s="22">
        <v>23.5</v>
      </c>
      <c r="K42" s="22">
        <v>29</v>
      </c>
      <c r="L42" s="22">
        <v>29.1</v>
      </c>
      <c r="M42" s="22">
        <v>21.8</v>
      </c>
      <c r="N42" s="22">
        <v>23.8</v>
      </c>
      <c r="O42" s="22">
        <v>21.2</v>
      </c>
      <c r="P42" s="22">
        <v>24.8</v>
      </c>
      <c r="Q42" s="22">
        <v>17.8</v>
      </c>
      <c r="R42" s="22">
        <v>18.600000000000001</v>
      </c>
      <c r="S42" s="22">
        <v>21.8</v>
      </c>
      <c r="T42" s="22">
        <v>20.9</v>
      </c>
      <c r="U42" s="22">
        <v>24.8</v>
      </c>
      <c r="V42" s="69">
        <v>17.600000000000001</v>
      </c>
      <c r="W42" s="69">
        <v>16.899999999999999</v>
      </c>
      <c r="X42" s="96"/>
    </row>
    <row r="43" spans="1:24" x14ac:dyDescent="0.25">
      <c r="A43" s="35" t="s">
        <v>33</v>
      </c>
      <c r="B43" s="22">
        <v>51.4</v>
      </c>
      <c r="C43" s="22">
        <v>47.5</v>
      </c>
      <c r="D43" s="22">
        <v>64</v>
      </c>
      <c r="E43" s="22">
        <v>64.099999999999994</v>
      </c>
      <c r="F43" s="22">
        <v>60.2</v>
      </c>
      <c r="G43" s="22">
        <v>48.5</v>
      </c>
      <c r="H43" s="22">
        <v>52.5</v>
      </c>
      <c r="I43" s="22">
        <v>63</v>
      </c>
      <c r="J43" s="22">
        <v>66.3</v>
      </c>
      <c r="K43" s="22">
        <v>58</v>
      </c>
      <c r="L43" s="22">
        <v>66.599999999999994</v>
      </c>
      <c r="M43" s="22">
        <v>70.7</v>
      </c>
      <c r="N43" s="22">
        <v>71.8</v>
      </c>
      <c r="O43" s="22">
        <v>76.8</v>
      </c>
      <c r="P43" s="22">
        <v>76.8</v>
      </c>
      <c r="Q43" s="22">
        <v>75.7</v>
      </c>
      <c r="R43" s="22">
        <v>79.400000000000006</v>
      </c>
      <c r="S43" s="22">
        <v>84.1</v>
      </c>
      <c r="T43" s="22">
        <v>122.4</v>
      </c>
      <c r="U43" s="22">
        <v>110.7</v>
      </c>
      <c r="V43" s="69">
        <v>114.7</v>
      </c>
      <c r="W43" s="69">
        <v>126.3</v>
      </c>
      <c r="X43" s="96"/>
    </row>
    <row r="44" spans="1:24" x14ac:dyDescent="0.25">
      <c r="A44" s="35" t="s">
        <v>34</v>
      </c>
      <c r="B44" s="22" t="s">
        <v>119</v>
      </c>
      <c r="C44" s="22" t="s">
        <v>119</v>
      </c>
      <c r="D44" s="22" t="s">
        <v>119</v>
      </c>
      <c r="E44" s="22" t="s">
        <v>119</v>
      </c>
      <c r="F44" s="22" t="s">
        <v>119</v>
      </c>
      <c r="G44" s="22" t="s">
        <v>119</v>
      </c>
      <c r="H44" s="22" t="s">
        <v>119</v>
      </c>
      <c r="I44" s="22" t="s">
        <v>119</v>
      </c>
      <c r="J44" s="22" t="s">
        <v>119</v>
      </c>
      <c r="K44" s="22" t="s">
        <v>119</v>
      </c>
      <c r="L44" s="22" t="s">
        <v>119</v>
      </c>
      <c r="M44" s="22" t="s">
        <v>119</v>
      </c>
      <c r="N44" s="22" t="s">
        <v>119</v>
      </c>
      <c r="O44" s="22" t="s">
        <v>119</v>
      </c>
      <c r="P44" s="22" t="s">
        <v>119</v>
      </c>
      <c r="Q44" s="22" t="s">
        <v>119</v>
      </c>
      <c r="R44" s="22" t="s">
        <v>119</v>
      </c>
      <c r="S44" s="22" t="s">
        <v>119</v>
      </c>
      <c r="T44" s="22" t="s">
        <v>119</v>
      </c>
      <c r="U44" s="22" t="s">
        <v>119</v>
      </c>
      <c r="V44" s="69" t="s">
        <v>119</v>
      </c>
      <c r="W44" s="69" t="s">
        <v>119</v>
      </c>
      <c r="X44" s="96"/>
    </row>
    <row r="45" spans="1:24" x14ac:dyDescent="0.25">
      <c r="A45" s="35" t="s">
        <v>35</v>
      </c>
      <c r="B45" s="22">
        <v>37.700000000000003</v>
      </c>
      <c r="C45" s="22">
        <v>49.7</v>
      </c>
      <c r="D45" s="22">
        <v>44.4</v>
      </c>
      <c r="E45" s="22">
        <v>29.6</v>
      </c>
      <c r="F45" s="22">
        <v>34.4</v>
      </c>
      <c r="G45" s="22">
        <v>33.200000000000003</v>
      </c>
      <c r="H45" s="22">
        <v>35</v>
      </c>
      <c r="I45" s="22">
        <v>35.799999999999997</v>
      </c>
      <c r="J45" s="22">
        <v>38.6</v>
      </c>
      <c r="K45" s="22">
        <v>39.9</v>
      </c>
      <c r="L45" s="22">
        <v>41.1</v>
      </c>
      <c r="M45" s="22">
        <v>44.1</v>
      </c>
      <c r="N45" s="22">
        <v>55.4</v>
      </c>
      <c r="O45" s="22">
        <v>43.3</v>
      </c>
      <c r="P45" s="22">
        <v>37.9</v>
      </c>
      <c r="Q45" s="22">
        <v>57</v>
      </c>
      <c r="R45" s="22">
        <v>34.700000000000003</v>
      </c>
      <c r="S45" s="22">
        <v>34.200000000000003</v>
      </c>
      <c r="T45" s="22">
        <v>33.1</v>
      </c>
      <c r="U45" s="22">
        <v>38.4</v>
      </c>
      <c r="V45" s="69">
        <v>43.4</v>
      </c>
      <c r="W45" s="69">
        <v>36.9</v>
      </c>
      <c r="X45" s="96"/>
    </row>
    <row r="46" spans="1:24" x14ac:dyDescent="0.25">
      <c r="A46" s="35" t="s">
        <v>36</v>
      </c>
      <c r="B46" s="22" t="s">
        <v>119</v>
      </c>
      <c r="C46" s="22" t="s">
        <v>119</v>
      </c>
      <c r="D46" s="22" t="s">
        <v>119</v>
      </c>
      <c r="E46" s="22" t="s">
        <v>119</v>
      </c>
      <c r="F46" s="22" t="s">
        <v>119</v>
      </c>
      <c r="G46" s="22" t="s">
        <v>119</v>
      </c>
      <c r="H46" s="22" t="s">
        <v>119</v>
      </c>
      <c r="I46" s="22" t="s">
        <v>119</v>
      </c>
      <c r="J46" s="22" t="s">
        <v>119</v>
      </c>
      <c r="K46" s="22" t="s">
        <v>119</v>
      </c>
      <c r="L46" s="22" t="s">
        <v>119</v>
      </c>
      <c r="M46" s="22" t="s">
        <v>119</v>
      </c>
      <c r="N46" s="22" t="s">
        <v>119</v>
      </c>
      <c r="O46" s="22" t="s">
        <v>119</v>
      </c>
      <c r="P46" s="22" t="s">
        <v>119</v>
      </c>
      <c r="Q46" s="22" t="s">
        <v>119</v>
      </c>
      <c r="R46" s="22" t="s">
        <v>119</v>
      </c>
      <c r="S46" s="22" t="s">
        <v>119</v>
      </c>
      <c r="T46" s="22" t="s">
        <v>119</v>
      </c>
      <c r="U46" s="22" t="s">
        <v>119</v>
      </c>
      <c r="V46" s="69" t="s">
        <v>119</v>
      </c>
      <c r="W46" s="69" t="s">
        <v>119</v>
      </c>
      <c r="X46" s="96"/>
    </row>
    <row r="47" spans="1:24" x14ac:dyDescent="0.25">
      <c r="A47" s="35" t="s">
        <v>37</v>
      </c>
      <c r="B47" s="22" t="s">
        <v>119</v>
      </c>
      <c r="C47" s="22" t="s">
        <v>119</v>
      </c>
      <c r="D47" s="22" t="s">
        <v>119</v>
      </c>
      <c r="E47" s="22" t="s">
        <v>119</v>
      </c>
      <c r="F47" s="22" t="s">
        <v>119</v>
      </c>
      <c r="G47" s="22" t="s">
        <v>119</v>
      </c>
      <c r="H47" s="22" t="s">
        <v>119</v>
      </c>
      <c r="I47" s="22" t="s">
        <v>119</v>
      </c>
      <c r="J47" s="22" t="s">
        <v>119</v>
      </c>
      <c r="K47" s="22" t="s">
        <v>119</v>
      </c>
      <c r="L47" s="22" t="s">
        <v>119</v>
      </c>
      <c r="M47" s="22" t="s">
        <v>119</v>
      </c>
      <c r="N47" s="22" t="s">
        <v>119</v>
      </c>
      <c r="O47" s="22" t="s">
        <v>119</v>
      </c>
      <c r="P47" s="22" t="s">
        <v>119</v>
      </c>
      <c r="Q47" s="22" t="s">
        <v>119</v>
      </c>
      <c r="R47" s="22" t="s">
        <v>119</v>
      </c>
      <c r="S47" s="22" t="s">
        <v>119</v>
      </c>
      <c r="T47" s="22" t="s">
        <v>119</v>
      </c>
      <c r="U47" s="22" t="s">
        <v>119</v>
      </c>
      <c r="V47" s="69" t="s">
        <v>119</v>
      </c>
      <c r="W47" s="69" t="s">
        <v>119</v>
      </c>
      <c r="X47" s="96"/>
    </row>
    <row r="48" spans="1:24" x14ac:dyDescent="0.25">
      <c r="A48" s="35" t="s">
        <v>38</v>
      </c>
      <c r="B48" s="22" t="s">
        <v>119</v>
      </c>
      <c r="C48" s="22" t="s">
        <v>119</v>
      </c>
      <c r="D48" s="22" t="s">
        <v>119</v>
      </c>
      <c r="E48" s="22" t="s">
        <v>119</v>
      </c>
      <c r="F48" s="22" t="s">
        <v>119</v>
      </c>
      <c r="G48" s="22" t="s">
        <v>119</v>
      </c>
      <c r="H48" s="22" t="s">
        <v>119</v>
      </c>
      <c r="I48" s="22" t="s">
        <v>119</v>
      </c>
      <c r="J48" s="22" t="s">
        <v>119</v>
      </c>
      <c r="K48" s="22" t="s">
        <v>119</v>
      </c>
      <c r="L48" s="22" t="s">
        <v>119</v>
      </c>
      <c r="M48" s="22" t="s">
        <v>119</v>
      </c>
      <c r="N48" s="22" t="s">
        <v>119</v>
      </c>
      <c r="O48" s="22" t="s">
        <v>119</v>
      </c>
      <c r="P48" s="22" t="s">
        <v>119</v>
      </c>
      <c r="Q48" s="22" t="s">
        <v>119</v>
      </c>
      <c r="R48" s="22" t="s">
        <v>119</v>
      </c>
      <c r="S48" s="22" t="s">
        <v>119</v>
      </c>
      <c r="T48" s="22" t="s">
        <v>119</v>
      </c>
      <c r="U48" s="22" t="s">
        <v>119</v>
      </c>
      <c r="V48" s="69" t="s">
        <v>119</v>
      </c>
      <c r="W48" s="69" t="s">
        <v>119</v>
      </c>
      <c r="X48" s="96"/>
    </row>
    <row r="49" spans="1:24" x14ac:dyDescent="0.25">
      <c r="A49" s="35" t="s">
        <v>39</v>
      </c>
      <c r="B49" s="22" t="s">
        <v>119</v>
      </c>
      <c r="C49" s="22" t="s">
        <v>119</v>
      </c>
      <c r="D49" s="22" t="s">
        <v>119</v>
      </c>
      <c r="E49" s="22" t="s">
        <v>119</v>
      </c>
      <c r="F49" s="22" t="s">
        <v>119</v>
      </c>
      <c r="G49" s="22" t="s">
        <v>119</v>
      </c>
      <c r="H49" s="22" t="s">
        <v>119</v>
      </c>
      <c r="I49" s="22" t="s">
        <v>119</v>
      </c>
      <c r="J49" s="22" t="s">
        <v>119</v>
      </c>
      <c r="K49" s="22" t="s">
        <v>119</v>
      </c>
      <c r="L49" s="22" t="s">
        <v>119</v>
      </c>
      <c r="M49" s="22" t="s">
        <v>119</v>
      </c>
      <c r="N49" s="22" t="s">
        <v>119</v>
      </c>
      <c r="O49" s="22" t="s">
        <v>119</v>
      </c>
      <c r="P49" s="22" t="s">
        <v>119</v>
      </c>
      <c r="Q49" s="22" t="s">
        <v>119</v>
      </c>
      <c r="R49" s="22" t="s">
        <v>119</v>
      </c>
      <c r="S49" s="22" t="s">
        <v>119</v>
      </c>
      <c r="T49" s="22" t="s">
        <v>119</v>
      </c>
      <c r="U49" s="22" t="s">
        <v>119</v>
      </c>
      <c r="V49" s="69" t="s">
        <v>119</v>
      </c>
      <c r="W49" s="69" t="s">
        <v>119</v>
      </c>
      <c r="X49" s="96"/>
    </row>
    <row r="50" spans="1:24" x14ac:dyDescent="0.25">
      <c r="A50" s="35" t="s">
        <v>40</v>
      </c>
      <c r="B50" s="22" t="s">
        <v>119</v>
      </c>
      <c r="C50" s="22" t="s">
        <v>119</v>
      </c>
      <c r="D50" s="22" t="s">
        <v>119</v>
      </c>
      <c r="E50" s="22" t="s">
        <v>119</v>
      </c>
      <c r="F50" s="22" t="s">
        <v>119</v>
      </c>
      <c r="G50" s="22" t="s">
        <v>119</v>
      </c>
      <c r="H50" s="22" t="s">
        <v>119</v>
      </c>
      <c r="I50" s="22" t="s">
        <v>119</v>
      </c>
      <c r="J50" s="22" t="s">
        <v>119</v>
      </c>
      <c r="K50" s="22" t="s">
        <v>119</v>
      </c>
      <c r="L50" s="22" t="s">
        <v>119</v>
      </c>
      <c r="M50" s="22" t="s">
        <v>119</v>
      </c>
      <c r="N50" s="22" t="s">
        <v>119</v>
      </c>
      <c r="O50" s="22" t="s">
        <v>119</v>
      </c>
      <c r="P50" s="22" t="s">
        <v>119</v>
      </c>
      <c r="Q50" s="22" t="s">
        <v>119</v>
      </c>
      <c r="R50" s="22" t="s">
        <v>119</v>
      </c>
      <c r="S50" s="22" t="s">
        <v>119</v>
      </c>
      <c r="T50" s="22" t="s">
        <v>119</v>
      </c>
      <c r="U50" s="22" t="s">
        <v>119</v>
      </c>
      <c r="V50" s="69" t="s">
        <v>119</v>
      </c>
      <c r="W50" s="69" t="s">
        <v>119</v>
      </c>
      <c r="X50" s="96"/>
    </row>
    <row r="51" spans="1:24" ht="30" x14ac:dyDescent="0.25">
      <c r="A51" s="35" t="s">
        <v>41</v>
      </c>
      <c r="B51" s="22" t="s">
        <v>119</v>
      </c>
      <c r="C51" s="22" t="s">
        <v>119</v>
      </c>
      <c r="D51" s="22" t="s">
        <v>119</v>
      </c>
      <c r="E51" s="22" t="s">
        <v>119</v>
      </c>
      <c r="F51" s="22" t="s">
        <v>119</v>
      </c>
      <c r="G51" s="22" t="s">
        <v>119</v>
      </c>
      <c r="H51" s="22" t="s">
        <v>119</v>
      </c>
      <c r="I51" s="22" t="s">
        <v>119</v>
      </c>
      <c r="J51" s="22" t="s">
        <v>119</v>
      </c>
      <c r="K51" s="22" t="s">
        <v>119</v>
      </c>
      <c r="L51" s="22" t="s">
        <v>119</v>
      </c>
      <c r="M51" s="22" t="s">
        <v>119</v>
      </c>
      <c r="N51" s="22" t="s">
        <v>119</v>
      </c>
      <c r="O51" s="22" t="s">
        <v>119</v>
      </c>
      <c r="P51" s="22" t="s">
        <v>119</v>
      </c>
      <c r="Q51" s="22" t="s">
        <v>119</v>
      </c>
      <c r="R51" s="22" t="s">
        <v>119</v>
      </c>
      <c r="S51" s="22" t="s">
        <v>119</v>
      </c>
      <c r="T51" s="22" t="s">
        <v>119</v>
      </c>
      <c r="U51" s="22" t="s">
        <v>119</v>
      </c>
      <c r="V51" s="69" t="s">
        <v>119</v>
      </c>
      <c r="W51" s="69" t="s">
        <v>119</v>
      </c>
      <c r="X51" s="96"/>
    </row>
    <row r="52" spans="1:24" x14ac:dyDescent="0.25">
      <c r="A52" s="35" t="s">
        <v>42</v>
      </c>
      <c r="B52" s="22" t="s">
        <v>119</v>
      </c>
      <c r="C52" s="22" t="s">
        <v>119</v>
      </c>
      <c r="D52" s="22" t="s">
        <v>119</v>
      </c>
      <c r="E52" s="22" t="s">
        <v>119</v>
      </c>
      <c r="F52" s="22" t="s">
        <v>119</v>
      </c>
      <c r="G52" s="22" t="s">
        <v>119</v>
      </c>
      <c r="H52" s="22" t="s">
        <v>119</v>
      </c>
      <c r="I52" s="22" t="s">
        <v>119</v>
      </c>
      <c r="J52" s="22" t="s">
        <v>119</v>
      </c>
      <c r="K52" s="22" t="s">
        <v>119</v>
      </c>
      <c r="L52" s="22" t="s">
        <v>119</v>
      </c>
      <c r="M52" s="22" t="s">
        <v>119</v>
      </c>
      <c r="N52" s="22" t="s">
        <v>119</v>
      </c>
      <c r="O52" s="22" t="s">
        <v>119</v>
      </c>
      <c r="P52" s="22" t="s">
        <v>119</v>
      </c>
      <c r="Q52" s="22" t="s">
        <v>119</v>
      </c>
      <c r="R52" s="22" t="s">
        <v>119</v>
      </c>
      <c r="S52" s="22" t="s">
        <v>119</v>
      </c>
      <c r="T52" s="22" t="s">
        <v>119</v>
      </c>
      <c r="U52" s="22" t="s">
        <v>119</v>
      </c>
      <c r="V52" s="69" t="s">
        <v>119</v>
      </c>
      <c r="W52" s="69" t="s">
        <v>119</v>
      </c>
      <c r="X52" s="96"/>
    </row>
    <row r="53" spans="1:24" x14ac:dyDescent="0.25">
      <c r="A53" s="35" t="s">
        <v>43</v>
      </c>
      <c r="B53" s="22" t="s">
        <v>119</v>
      </c>
      <c r="C53" s="22" t="s">
        <v>119</v>
      </c>
      <c r="D53" s="22" t="s">
        <v>119</v>
      </c>
      <c r="E53" s="22" t="s">
        <v>119</v>
      </c>
      <c r="F53" s="22" t="s">
        <v>119</v>
      </c>
      <c r="G53" s="22" t="s">
        <v>119</v>
      </c>
      <c r="H53" s="22" t="s">
        <v>119</v>
      </c>
      <c r="I53" s="22" t="s">
        <v>119</v>
      </c>
      <c r="J53" s="22" t="s">
        <v>119</v>
      </c>
      <c r="K53" s="22" t="s">
        <v>119</v>
      </c>
      <c r="L53" s="22" t="s">
        <v>119</v>
      </c>
      <c r="M53" s="22" t="s">
        <v>119</v>
      </c>
      <c r="N53" s="22" t="s">
        <v>119</v>
      </c>
      <c r="O53" s="22" t="s">
        <v>119</v>
      </c>
      <c r="P53" s="22" t="s">
        <v>119</v>
      </c>
      <c r="Q53" s="22" t="s">
        <v>119</v>
      </c>
      <c r="R53" s="22" t="s">
        <v>119</v>
      </c>
      <c r="S53" s="22" t="s">
        <v>119</v>
      </c>
      <c r="T53" s="22" t="s">
        <v>119</v>
      </c>
      <c r="U53" s="22" t="s">
        <v>119</v>
      </c>
      <c r="V53" s="69" t="s">
        <v>119</v>
      </c>
      <c r="W53" s="69" t="s">
        <v>119</v>
      </c>
      <c r="X53" s="96"/>
    </row>
    <row r="54" spans="1:24" x14ac:dyDescent="0.25">
      <c r="A54" s="35" t="s">
        <v>44</v>
      </c>
      <c r="B54" s="22" t="s">
        <v>119</v>
      </c>
      <c r="C54" s="22" t="s">
        <v>119</v>
      </c>
      <c r="D54" s="22" t="s">
        <v>119</v>
      </c>
      <c r="E54" s="22" t="s">
        <v>119</v>
      </c>
      <c r="F54" s="22" t="s">
        <v>119</v>
      </c>
      <c r="G54" s="22" t="s">
        <v>119</v>
      </c>
      <c r="H54" s="22" t="s">
        <v>119</v>
      </c>
      <c r="I54" s="22" t="s">
        <v>119</v>
      </c>
      <c r="J54" s="22" t="s">
        <v>119</v>
      </c>
      <c r="K54" s="22" t="s">
        <v>119</v>
      </c>
      <c r="L54" s="22" t="s">
        <v>119</v>
      </c>
      <c r="M54" s="22" t="s">
        <v>119</v>
      </c>
      <c r="N54" s="22" t="s">
        <v>119</v>
      </c>
      <c r="O54" s="22" t="s">
        <v>119</v>
      </c>
      <c r="P54" s="22" t="s">
        <v>119</v>
      </c>
      <c r="Q54" s="22" t="s">
        <v>119</v>
      </c>
      <c r="R54" s="22" t="s">
        <v>119</v>
      </c>
      <c r="S54" s="22" t="s">
        <v>119</v>
      </c>
      <c r="T54" s="22" t="s">
        <v>119</v>
      </c>
      <c r="U54" s="22" t="s">
        <v>119</v>
      </c>
      <c r="V54" s="69" t="s">
        <v>119</v>
      </c>
      <c r="W54" s="69" t="s">
        <v>119</v>
      </c>
      <c r="X54" s="96"/>
    </row>
    <row r="55" spans="1:24" ht="30" x14ac:dyDescent="0.25">
      <c r="A55" s="35" t="s">
        <v>45</v>
      </c>
      <c r="B55" s="22" t="s">
        <v>119</v>
      </c>
      <c r="C55" s="22" t="s">
        <v>119</v>
      </c>
      <c r="D55" s="22" t="s">
        <v>119</v>
      </c>
      <c r="E55" s="22" t="s">
        <v>119</v>
      </c>
      <c r="F55" s="22" t="s">
        <v>119</v>
      </c>
      <c r="G55" s="22" t="s">
        <v>119</v>
      </c>
      <c r="H55" s="22" t="s">
        <v>119</v>
      </c>
      <c r="I55" s="22" t="s">
        <v>119</v>
      </c>
      <c r="J55" s="22" t="s">
        <v>119</v>
      </c>
      <c r="K55" s="22" t="s">
        <v>119</v>
      </c>
      <c r="L55" s="22" t="s">
        <v>119</v>
      </c>
      <c r="M55" s="22" t="s">
        <v>119</v>
      </c>
      <c r="N55" s="22" t="s">
        <v>119</v>
      </c>
      <c r="O55" s="22" t="s">
        <v>119</v>
      </c>
      <c r="P55" s="22" t="s">
        <v>119</v>
      </c>
      <c r="Q55" s="22" t="s">
        <v>119</v>
      </c>
      <c r="R55" s="22" t="s">
        <v>119</v>
      </c>
      <c r="S55" s="22" t="s">
        <v>119</v>
      </c>
      <c r="T55" s="22" t="s">
        <v>119</v>
      </c>
      <c r="U55" s="22" t="s">
        <v>119</v>
      </c>
      <c r="V55" s="69" t="s">
        <v>119</v>
      </c>
      <c r="W55" s="69" t="s">
        <v>119</v>
      </c>
      <c r="X55" s="96"/>
    </row>
    <row r="56" spans="1:24" x14ac:dyDescent="0.25">
      <c r="A56" s="35" t="s">
        <v>46</v>
      </c>
      <c r="B56" s="22" t="s">
        <v>119</v>
      </c>
      <c r="C56" s="22" t="s">
        <v>119</v>
      </c>
      <c r="D56" s="22" t="s">
        <v>119</v>
      </c>
      <c r="E56" s="22" t="s">
        <v>119</v>
      </c>
      <c r="F56" s="22" t="s">
        <v>119</v>
      </c>
      <c r="G56" s="22" t="s">
        <v>119</v>
      </c>
      <c r="H56" s="22" t="s">
        <v>119</v>
      </c>
      <c r="I56" s="22" t="s">
        <v>119</v>
      </c>
      <c r="J56" s="22" t="s">
        <v>119</v>
      </c>
      <c r="K56" s="22" t="s">
        <v>119</v>
      </c>
      <c r="L56" s="22" t="s">
        <v>119</v>
      </c>
      <c r="M56" s="22" t="s">
        <v>119</v>
      </c>
      <c r="N56" s="22" t="s">
        <v>119</v>
      </c>
      <c r="O56" s="22" t="s">
        <v>119</v>
      </c>
      <c r="P56" s="22" t="s">
        <v>119</v>
      </c>
      <c r="Q56" s="22" t="s">
        <v>119</v>
      </c>
      <c r="R56" s="22" t="s">
        <v>119</v>
      </c>
      <c r="S56" s="22" t="s">
        <v>119</v>
      </c>
      <c r="T56" s="22" t="s">
        <v>119</v>
      </c>
      <c r="U56" s="22" t="s">
        <v>119</v>
      </c>
      <c r="V56" s="69" t="s">
        <v>119</v>
      </c>
      <c r="W56" s="69" t="s">
        <v>119</v>
      </c>
      <c r="X56" s="96"/>
    </row>
    <row r="57" spans="1:24" x14ac:dyDescent="0.25">
      <c r="A57" s="35" t="s">
        <v>47</v>
      </c>
      <c r="B57" s="22">
        <v>171</v>
      </c>
      <c r="C57" s="22">
        <v>171.1</v>
      </c>
      <c r="D57" s="22">
        <v>180.6</v>
      </c>
      <c r="E57" s="22">
        <v>223.5</v>
      </c>
      <c r="F57" s="22">
        <v>228.4</v>
      </c>
      <c r="G57" s="22">
        <v>245.9</v>
      </c>
      <c r="H57" s="22">
        <v>250.5</v>
      </c>
      <c r="I57" s="22">
        <v>291.7</v>
      </c>
      <c r="J57" s="22">
        <v>339.4</v>
      </c>
      <c r="K57" s="22">
        <v>298.10000000000002</v>
      </c>
      <c r="L57" s="22">
        <v>286.10000000000002</v>
      </c>
      <c r="M57" s="22">
        <v>309.8</v>
      </c>
      <c r="N57" s="22">
        <v>321.39999999999998</v>
      </c>
      <c r="O57" s="22">
        <v>345.4</v>
      </c>
      <c r="P57" s="22">
        <v>358.5</v>
      </c>
      <c r="Q57" s="22">
        <v>350.8</v>
      </c>
      <c r="R57" s="22">
        <v>376.3</v>
      </c>
      <c r="S57" s="22">
        <v>406.3</v>
      </c>
      <c r="T57" s="22">
        <v>445.4</v>
      </c>
      <c r="U57" s="22">
        <v>449.4</v>
      </c>
      <c r="V57" s="69">
        <v>470</v>
      </c>
      <c r="W57" s="69">
        <v>475.9</v>
      </c>
      <c r="X57" s="96"/>
    </row>
    <row r="58" spans="1:24" ht="30" x14ac:dyDescent="0.25">
      <c r="A58" s="35" t="s">
        <v>48</v>
      </c>
      <c r="B58" s="22">
        <v>219.3</v>
      </c>
      <c r="C58" s="22">
        <v>236</v>
      </c>
      <c r="D58" s="22">
        <v>257.8</v>
      </c>
      <c r="E58" s="22">
        <v>258.3</v>
      </c>
      <c r="F58" s="22">
        <v>276.7</v>
      </c>
      <c r="G58" s="22">
        <v>273.5</v>
      </c>
      <c r="H58" s="22">
        <v>300.39999999999998</v>
      </c>
      <c r="I58" s="22">
        <v>250.8</v>
      </c>
      <c r="J58" s="22">
        <v>284.10000000000002</v>
      </c>
      <c r="K58" s="22">
        <v>265.8</v>
      </c>
      <c r="L58" s="22">
        <v>292.60000000000002</v>
      </c>
      <c r="M58" s="22">
        <v>306.5</v>
      </c>
      <c r="N58" s="22">
        <v>313.7</v>
      </c>
      <c r="O58" s="22">
        <v>315.2</v>
      </c>
      <c r="P58" s="22">
        <v>319.10000000000002</v>
      </c>
      <c r="Q58" s="22">
        <v>329.7</v>
      </c>
      <c r="R58" s="22">
        <v>340.3</v>
      </c>
      <c r="S58" s="22">
        <v>334.2</v>
      </c>
      <c r="T58" s="22">
        <v>338.4</v>
      </c>
      <c r="U58" s="22">
        <v>348.8</v>
      </c>
      <c r="V58" s="69">
        <v>365.1</v>
      </c>
      <c r="W58" s="69">
        <v>366.2</v>
      </c>
      <c r="X58" s="96"/>
    </row>
    <row r="59" spans="1:24" x14ac:dyDescent="0.25">
      <c r="A59" s="35" t="s">
        <v>49</v>
      </c>
      <c r="B59" s="22">
        <v>111.6</v>
      </c>
      <c r="C59" s="22">
        <v>119.1</v>
      </c>
      <c r="D59" s="22">
        <v>124.1</v>
      </c>
      <c r="E59" s="22">
        <v>125</v>
      </c>
      <c r="F59" s="22">
        <v>134.4</v>
      </c>
      <c r="G59" s="22">
        <v>141.9</v>
      </c>
      <c r="H59" s="22">
        <v>134.4</v>
      </c>
      <c r="I59" s="22">
        <v>139.19999999999999</v>
      </c>
      <c r="J59" s="22">
        <v>158.80000000000001</v>
      </c>
      <c r="K59" s="22">
        <v>154.19999999999999</v>
      </c>
      <c r="L59" s="22">
        <v>155.19999999999999</v>
      </c>
      <c r="M59" s="22">
        <v>156.1</v>
      </c>
      <c r="N59" s="22">
        <v>165.5</v>
      </c>
      <c r="O59" s="22">
        <v>178.6</v>
      </c>
      <c r="P59" s="22">
        <v>179.8</v>
      </c>
      <c r="Q59" s="22">
        <v>166.8</v>
      </c>
      <c r="R59" s="22">
        <v>167.2</v>
      </c>
      <c r="S59" s="22">
        <v>183</v>
      </c>
      <c r="T59" s="22">
        <v>177.8</v>
      </c>
      <c r="U59" s="22">
        <v>189.7</v>
      </c>
      <c r="V59" s="69">
        <v>186.6</v>
      </c>
      <c r="W59" s="69">
        <v>187.1</v>
      </c>
      <c r="X59" s="96"/>
    </row>
    <row r="60" spans="1:24" x14ac:dyDescent="0.25">
      <c r="A60" s="35" t="s">
        <v>50</v>
      </c>
      <c r="B60" s="22">
        <v>28</v>
      </c>
      <c r="C60" s="22">
        <v>36.5</v>
      </c>
      <c r="D60" s="22">
        <v>37.200000000000003</v>
      </c>
      <c r="E60" s="22">
        <v>37.4</v>
      </c>
      <c r="F60" s="22">
        <v>45.8</v>
      </c>
      <c r="G60" s="22">
        <v>48.4</v>
      </c>
      <c r="H60" s="22">
        <v>50.9</v>
      </c>
      <c r="I60" s="22">
        <v>54.1</v>
      </c>
      <c r="J60" s="22">
        <v>54.8</v>
      </c>
      <c r="K60" s="22">
        <v>57.7</v>
      </c>
      <c r="L60" s="22">
        <v>62.4</v>
      </c>
      <c r="M60" s="22">
        <v>63.9</v>
      </c>
      <c r="N60" s="22">
        <v>67.8</v>
      </c>
      <c r="O60" s="22">
        <v>58.1</v>
      </c>
      <c r="P60" s="22">
        <v>73.8</v>
      </c>
      <c r="Q60" s="22">
        <v>67.400000000000006</v>
      </c>
      <c r="R60" s="22">
        <v>78</v>
      </c>
      <c r="S60" s="22">
        <v>82.4</v>
      </c>
      <c r="T60" s="22">
        <v>82.3</v>
      </c>
      <c r="U60" s="22">
        <v>100.4</v>
      </c>
      <c r="V60" s="69">
        <v>61.8</v>
      </c>
      <c r="W60" s="69">
        <v>74.5</v>
      </c>
      <c r="X60" s="96"/>
    </row>
    <row r="61" spans="1:24" x14ac:dyDescent="0.25">
      <c r="A61" s="35" t="s">
        <v>51</v>
      </c>
      <c r="B61" s="22">
        <v>122.3</v>
      </c>
      <c r="C61" s="22">
        <v>135.9</v>
      </c>
      <c r="D61" s="22">
        <v>137.19999999999999</v>
      </c>
      <c r="E61" s="22">
        <v>139.30000000000001</v>
      </c>
      <c r="F61" s="22">
        <v>134.19999999999999</v>
      </c>
      <c r="G61" s="22">
        <v>133.30000000000001</v>
      </c>
      <c r="H61" s="22">
        <v>133.19999999999999</v>
      </c>
      <c r="I61" s="22">
        <v>159.69999999999999</v>
      </c>
      <c r="J61" s="22">
        <v>129</v>
      </c>
      <c r="K61" s="22">
        <v>128.69999999999999</v>
      </c>
      <c r="L61" s="22">
        <v>145.1</v>
      </c>
      <c r="M61" s="22">
        <v>144.19999999999999</v>
      </c>
      <c r="N61" s="22">
        <v>141.19999999999999</v>
      </c>
      <c r="O61" s="22">
        <v>146.4</v>
      </c>
      <c r="P61" s="22">
        <v>147</v>
      </c>
      <c r="Q61" s="22">
        <v>147.6</v>
      </c>
      <c r="R61" s="22">
        <v>143.19999999999999</v>
      </c>
      <c r="S61" s="22">
        <v>154.1</v>
      </c>
      <c r="T61" s="22">
        <v>151.5</v>
      </c>
      <c r="U61" s="22">
        <v>160.5</v>
      </c>
      <c r="V61" s="69">
        <v>159</v>
      </c>
      <c r="W61" s="69">
        <v>162.4</v>
      </c>
      <c r="X61" s="96"/>
    </row>
    <row r="62" spans="1:24" x14ac:dyDescent="0.25">
      <c r="A62" s="35" t="s">
        <v>52</v>
      </c>
      <c r="B62" s="22">
        <v>68.3</v>
      </c>
      <c r="C62" s="22">
        <v>71.3</v>
      </c>
      <c r="D62" s="22">
        <v>66.7</v>
      </c>
      <c r="E62" s="22">
        <v>65.400000000000006</v>
      </c>
      <c r="F62" s="22">
        <v>66.8</v>
      </c>
      <c r="G62" s="22">
        <v>71.3</v>
      </c>
      <c r="H62" s="22">
        <v>76.3</v>
      </c>
      <c r="I62" s="22">
        <v>83.1</v>
      </c>
      <c r="J62" s="22">
        <v>74.7</v>
      </c>
      <c r="K62" s="22">
        <v>83.4</v>
      </c>
      <c r="L62" s="22">
        <v>82</v>
      </c>
      <c r="M62" s="22">
        <v>87.8</v>
      </c>
      <c r="N62" s="22">
        <v>85.3</v>
      </c>
      <c r="O62" s="22">
        <v>88.4</v>
      </c>
      <c r="P62" s="22">
        <v>127.1</v>
      </c>
      <c r="Q62" s="22">
        <v>122.7</v>
      </c>
      <c r="R62" s="22">
        <v>132.69999999999999</v>
      </c>
      <c r="S62" s="22">
        <v>137.80000000000001</v>
      </c>
      <c r="T62" s="22">
        <v>163.9</v>
      </c>
      <c r="U62" s="22">
        <v>173.9</v>
      </c>
      <c r="V62" s="69">
        <v>162.4</v>
      </c>
      <c r="W62" s="69">
        <v>185.5</v>
      </c>
      <c r="X62" s="96"/>
    </row>
    <row r="63" spans="1:24" x14ac:dyDescent="0.25">
      <c r="A63" s="35" t="s">
        <v>53</v>
      </c>
      <c r="B63" s="22" t="s">
        <v>119</v>
      </c>
      <c r="C63" s="22" t="s">
        <v>119</v>
      </c>
      <c r="D63" s="22" t="s">
        <v>119</v>
      </c>
      <c r="E63" s="22" t="s">
        <v>119</v>
      </c>
      <c r="F63" s="22" t="s">
        <v>119</v>
      </c>
      <c r="G63" s="22" t="s">
        <v>119</v>
      </c>
      <c r="H63" s="22" t="s">
        <v>119</v>
      </c>
      <c r="I63" s="22" t="s">
        <v>119</v>
      </c>
      <c r="J63" s="22" t="s">
        <v>119</v>
      </c>
      <c r="K63" s="22" t="s">
        <v>119</v>
      </c>
      <c r="L63" s="22" t="s">
        <v>119</v>
      </c>
      <c r="M63" s="22" t="s">
        <v>119</v>
      </c>
      <c r="N63" s="22" t="s">
        <v>119</v>
      </c>
      <c r="O63" s="22" t="s">
        <v>119</v>
      </c>
      <c r="P63" s="22" t="s">
        <v>119</v>
      </c>
      <c r="Q63" s="22" t="s">
        <v>119</v>
      </c>
      <c r="R63" s="22" t="s">
        <v>119</v>
      </c>
      <c r="S63" s="22" t="s">
        <v>119</v>
      </c>
      <c r="T63" s="22" t="s">
        <v>119</v>
      </c>
      <c r="U63" s="22" t="s">
        <v>119</v>
      </c>
      <c r="V63" s="69" t="s">
        <v>119</v>
      </c>
      <c r="W63" s="69" t="s">
        <v>119</v>
      </c>
      <c r="X63" s="96"/>
    </row>
    <row r="64" spans="1:24" x14ac:dyDescent="0.25">
      <c r="A64" s="35" t="s">
        <v>54</v>
      </c>
      <c r="B64" s="22">
        <v>232.7</v>
      </c>
      <c r="C64" s="22">
        <v>245.6</v>
      </c>
      <c r="D64" s="22">
        <v>257.3</v>
      </c>
      <c r="E64" s="22">
        <v>269.89999999999998</v>
      </c>
      <c r="F64" s="22">
        <v>287.7</v>
      </c>
      <c r="G64" s="22">
        <v>294</v>
      </c>
      <c r="H64" s="22">
        <v>304.3</v>
      </c>
      <c r="I64" s="22">
        <v>323.5</v>
      </c>
      <c r="J64" s="22">
        <v>353.4</v>
      </c>
      <c r="K64" s="22">
        <v>356.9</v>
      </c>
      <c r="L64" s="22">
        <v>366.3</v>
      </c>
      <c r="M64" s="22">
        <v>404.5</v>
      </c>
      <c r="N64" s="22">
        <v>418</v>
      </c>
      <c r="O64" s="22">
        <v>447</v>
      </c>
      <c r="P64" s="22">
        <v>464.3</v>
      </c>
      <c r="Q64" s="22">
        <v>498.3</v>
      </c>
      <c r="R64" s="22">
        <v>538</v>
      </c>
      <c r="S64" s="22">
        <v>555.29999999999995</v>
      </c>
      <c r="T64" s="22">
        <v>533.6</v>
      </c>
      <c r="U64" s="22">
        <v>550.4</v>
      </c>
      <c r="V64" s="69">
        <v>518.70000000000005</v>
      </c>
      <c r="W64" s="69">
        <v>540.6</v>
      </c>
      <c r="X64" s="96"/>
    </row>
    <row r="65" spans="1:24" ht="30" x14ac:dyDescent="0.25">
      <c r="A65" s="35" t="s">
        <v>55</v>
      </c>
      <c r="B65" s="22" t="s">
        <v>119</v>
      </c>
      <c r="C65" s="22" t="s">
        <v>119</v>
      </c>
      <c r="D65" s="22" t="s">
        <v>119</v>
      </c>
      <c r="E65" s="22" t="s">
        <v>119</v>
      </c>
      <c r="F65" s="22" t="s">
        <v>119</v>
      </c>
      <c r="G65" s="22" t="s">
        <v>119</v>
      </c>
      <c r="H65" s="22" t="s">
        <v>119</v>
      </c>
      <c r="I65" s="22" t="s">
        <v>119</v>
      </c>
      <c r="J65" s="22" t="s">
        <v>119</v>
      </c>
      <c r="K65" s="22" t="s">
        <v>119</v>
      </c>
      <c r="L65" s="22" t="s">
        <v>119</v>
      </c>
      <c r="M65" s="22" t="s">
        <v>119</v>
      </c>
      <c r="N65" s="22" t="s">
        <v>119</v>
      </c>
      <c r="O65" s="22" t="s">
        <v>119</v>
      </c>
      <c r="P65" s="22" t="s">
        <v>119</v>
      </c>
      <c r="Q65" s="22" t="s">
        <v>119</v>
      </c>
      <c r="R65" s="22" t="s">
        <v>119</v>
      </c>
      <c r="S65" s="22" t="s">
        <v>119</v>
      </c>
      <c r="T65" s="22" t="s">
        <v>119</v>
      </c>
      <c r="U65" s="22" t="s">
        <v>119</v>
      </c>
      <c r="V65" s="69" t="s">
        <v>119</v>
      </c>
      <c r="W65" s="69" t="s">
        <v>119</v>
      </c>
      <c r="X65" s="96"/>
    </row>
    <row r="66" spans="1:24" x14ac:dyDescent="0.25">
      <c r="A66" s="35" t="s">
        <v>56</v>
      </c>
      <c r="B66" s="22" t="s">
        <v>119</v>
      </c>
      <c r="C66" s="22" t="s">
        <v>119</v>
      </c>
      <c r="D66" s="22" t="s">
        <v>119</v>
      </c>
      <c r="E66" s="22" t="s">
        <v>119</v>
      </c>
      <c r="F66" s="22" t="s">
        <v>119</v>
      </c>
      <c r="G66" s="22" t="s">
        <v>119</v>
      </c>
      <c r="H66" s="22" t="s">
        <v>119</v>
      </c>
      <c r="I66" s="22" t="s">
        <v>119</v>
      </c>
      <c r="J66" s="22" t="s">
        <v>119</v>
      </c>
      <c r="K66" s="22" t="s">
        <v>119</v>
      </c>
      <c r="L66" s="22" t="s">
        <v>119</v>
      </c>
      <c r="M66" s="22" t="s">
        <v>119</v>
      </c>
      <c r="N66" s="22" t="s">
        <v>119</v>
      </c>
      <c r="O66" s="22" t="s">
        <v>119</v>
      </c>
      <c r="P66" s="22" t="s">
        <v>119</v>
      </c>
      <c r="Q66" s="22" t="s">
        <v>119</v>
      </c>
      <c r="R66" s="22" t="s">
        <v>119</v>
      </c>
      <c r="S66" s="22" t="s">
        <v>119</v>
      </c>
      <c r="T66" s="22" t="s">
        <v>119</v>
      </c>
      <c r="U66" s="22" t="s">
        <v>119</v>
      </c>
      <c r="V66" s="69" t="s">
        <v>119</v>
      </c>
      <c r="W66" s="69" t="s">
        <v>119</v>
      </c>
      <c r="X66" s="96"/>
    </row>
    <row r="67" spans="1:24" ht="30" x14ac:dyDescent="0.25">
      <c r="A67" s="35" t="s">
        <v>57</v>
      </c>
      <c r="B67" s="22">
        <v>188.5</v>
      </c>
      <c r="C67" s="22">
        <v>201.1</v>
      </c>
      <c r="D67" s="22">
        <v>219.5</v>
      </c>
      <c r="E67" s="22">
        <v>234</v>
      </c>
      <c r="F67" s="22">
        <v>246.7</v>
      </c>
      <c r="G67" s="22">
        <v>254.2</v>
      </c>
      <c r="H67" s="22">
        <v>242.8</v>
      </c>
      <c r="I67" s="22">
        <v>290.39999999999998</v>
      </c>
      <c r="J67" s="22">
        <v>303</v>
      </c>
      <c r="K67" s="22">
        <v>297.5</v>
      </c>
      <c r="L67" s="22">
        <v>314.7</v>
      </c>
      <c r="M67" s="22">
        <v>371.3</v>
      </c>
      <c r="N67" s="22">
        <v>306.39999999999998</v>
      </c>
      <c r="O67" s="22">
        <v>300.60000000000002</v>
      </c>
      <c r="P67" s="22">
        <v>315.8</v>
      </c>
      <c r="Q67" s="22">
        <v>285.3</v>
      </c>
      <c r="R67" s="22">
        <v>276.5</v>
      </c>
      <c r="S67" s="22">
        <v>293.39999999999998</v>
      </c>
      <c r="T67" s="22">
        <v>301.39999999999998</v>
      </c>
      <c r="U67" s="22">
        <v>250</v>
      </c>
      <c r="V67" s="69">
        <v>256.10000000000002</v>
      </c>
      <c r="W67" s="69">
        <v>275.3</v>
      </c>
      <c r="X67" s="96"/>
    </row>
    <row r="68" spans="1:24" x14ac:dyDescent="0.25">
      <c r="A68" s="35" t="s">
        <v>58</v>
      </c>
      <c r="B68" s="22">
        <v>207</v>
      </c>
      <c r="C68" s="22">
        <v>225.4</v>
      </c>
      <c r="D68" s="22">
        <v>241.4</v>
      </c>
      <c r="E68" s="22">
        <v>251.9</v>
      </c>
      <c r="F68" s="22">
        <v>270.39999999999998</v>
      </c>
      <c r="G68" s="22">
        <v>283.3</v>
      </c>
      <c r="H68" s="22">
        <v>287.39999999999998</v>
      </c>
      <c r="I68" s="22">
        <v>301.89999999999998</v>
      </c>
      <c r="J68" s="22">
        <v>313</v>
      </c>
      <c r="K68" s="22">
        <v>329.7</v>
      </c>
      <c r="L68" s="22">
        <v>257.7</v>
      </c>
      <c r="M68" s="22">
        <v>265.39999999999998</v>
      </c>
      <c r="N68" s="22">
        <v>382.7</v>
      </c>
      <c r="O68" s="22">
        <v>369.5</v>
      </c>
      <c r="P68" s="22">
        <v>361.2</v>
      </c>
      <c r="Q68" s="22">
        <v>321.89999999999998</v>
      </c>
      <c r="R68" s="22">
        <v>348.2</v>
      </c>
      <c r="S68" s="22">
        <v>336.9</v>
      </c>
      <c r="T68" s="22">
        <v>329</v>
      </c>
      <c r="U68" s="22">
        <v>338</v>
      </c>
      <c r="V68" s="69">
        <v>346.1</v>
      </c>
      <c r="W68" s="69">
        <v>363.7</v>
      </c>
      <c r="X68" s="96"/>
    </row>
    <row r="69" spans="1:24" x14ac:dyDescent="0.25">
      <c r="A69" s="35" t="s">
        <v>59</v>
      </c>
      <c r="B69" s="22">
        <v>338.1</v>
      </c>
      <c r="C69" s="22">
        <v>361.7</v>
      </c>
      <c r="D69" s="22">
        <v>359.2</v>
      </c>
      <c r="E69" s="22">
        <v>377.4</v>
      </c>
      <c r="F69" s="22">
        <v>382.1</v>
      </c>
      <c r="G69" s="22">
        <v>412.7</v>
      </c>
      <c r="H69" s="22">
        <v>429.5</v>
      </c>
      <c r="I69" s="22">
        <v>456</v>
      </c>
      <c r="J69" s="22">
        <v>508.8</v>
      </c>
      <c r="K69" s="22">
        <v>501.7</v>
      </c>
      <c r="L69" s="22">
        <v>472.8</v>
      </c>
      <c r="M69" s="22">
        <v>509.2</v>
      </c>
      <c r="N69" s="22">
        <v>552.20000000000005</v>
      </c>
      <c r="O69" s="22">
        <v>573.5</v>
      </c>
      <c r="P69" s="22">
        <v>580.79999999999995</v>
      </c>
      <c r="Q69" s="22">
        <v>658.3</v>
      </c>
      <c r="R69" s="22">
        <v>678.9</v>
      </c>
      <c r="S69" s="22">
        <v>673.2</v>
      </c>
      <c r="T69" s="22">
        <v>698.3</v>
      </c>
      <c r="U69" s="22">
        <v>711.7</v>
      </c>
      <c r="V69" s="69">
        <v>720.9</v>
      </c>
      <c r="W69" s="69">
        <v>775.2</v>
      </c>
      <c r="X69" s="96"/>
    </row>
    <row r="70" spans="1:24" ht="30" x14ac:dyDescent="0.25">
      <c r="A70" s="35" t="s">
        <v>60</v>
      </c>
      <c r="B70" s="22">
        <v>71.599999999999994</v>
      </c>
      <c r="C70" s="22">
        <v>82.1</v>
      </c>
      <c r="D70" s="22">
        <v>80.8</v>
      </c>
      <c r="E70" s="22">
        <v>87.6</v>
      </c>
      <c r="F70" s="22">
        <v>94.5</v>
      </c>
      <c r="G70" s="22">
        <v>100.1</v>
      </c>
      <c r="H70" s="22">
        <v>100.6</v>
      </c>
      <c r="I70" s="22">
        <v>105.1</v>
      </c>
      <c r="J70" s="22">
        <v>111.4</v>
      </c>
      <c r="K70" s="22">
        <v>115.5</v>
      </c>
      <c r="L70" s="22">
        <v>120.1</v>
      </c>
      <c r="M70" s="22">
        <v>122.6</v>
      </c>
      <c r="N70" s="22">
        <v>121.4</v>
      </c>
      <c r="O70" s="22">
        <v>117.9</v>
      </c>
      <c r="P70" s="22">
        <v>111.3</v>
      </c>
      <c r="Q70" s="22">
        <v>124.6</v>
      </c>
      <c r="R70" s="22">
        <v>125.7</v>
      </c>
      <c r="S70" s="22">
        <v>130.1</v>
      </c>
      <c r="T70" s="22">
        <v>130.4</v>
      </c>
      <c r="U70" s="22">
        <v>130.69999999999999</v>
      </c>
      <c r="V70" s="69">
        <v>128.9</v>
      </c>
      <c r="W70" s="69">
        <v>140</v>
      </c>
      <c r="X70" s="96"/>
    </row>
    <row r="71" spans="1:24" x14ac:dyDescent="0.25">
      <c r="A71" s="43" t="s">
        <v>61</v>
      </c>
      <c r="B71" s="22">
        <v>1.8</v>
      </c>
      <c r="C71" s="22">
        <v>1.8</v>
      </c>
      <c r="D71" s="22">
        <v>2.1</v>
      </c>
      <c r="E71" s="22">
        <v>2.7</v>
      </c>
      <c r="F71" s="22">
        <v>4.4000000000000004</v>
      </c>
      <c r="G71" s="22">
        <v>5</v>
      </c>
      <c r="H71" s="22">
        <v>5.3</v>
      </c>
      <c r="I71" s="22">
        <v>5.9</v>
      </c>
      <c r="J71" s="22">
        <v>6.6</v>
      </c>
      <c r="K71" s="22">
        <v>7.1</v>
      </c>
      <c r="L71" s="22">
        <v>5.8</v>
      </c>
      <c r="M71" s="22">
        <v>7.6</v>
      </c>
      <c r="N71" s="22">
        <v>10</v>
      </c>
      <c r="O71" s="22">
        <v>11</v>
      </c>
      <c r="P71" s="22">
        <v>10.5</v>
      </c>
      <c r="Q71" s="22">
        <v>10.8</v>
      </c>
      <c r="R71" s="22">
        <v>8.8000000000000007</v>
      </c>
      <c r="S71" s="22">
        <v>9.4</v>
      </c>
      <c r="T71" s="22">
        <v>11</v>
      </c>
      <c r="U71" s="22">
        <v>10.6</v>
      </c>
      <c r="V71" s="69">
        <v>13.1</v>
      </c>
      <c r="W71" s="69">
        <v>11.7</v>
      </c>
      <c r="X71" s="96"/>
    </row>
    <row r="72" spans="1:24" x14ac:dyDescent="0.25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</row>
    <row r="73" spans="1:24" ht="15.75" x14ac:dyDescent="0.25">
      <c r="A73" s="53" t="s">
        <v>107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</row>
    <row r="74" spans="1:24" x14ac:dyDescent="0.25">
      <c r="A74" s="17" t="s">
        <v>62</v>
      </c>
      <c r="B74" s="93" t="s">
        <v>0</v>
      </c>
      <c r="C74" s="93" t="s">
        <v>84</v>
      </c>
      <c r="D74" s="93" t="s">
        <v>83</v>
      </c>
      <c r="E74" s="93" t="s">
        <v>82</v>
      </c>
      <c r="F74" s="93" t="s">
        <v>81</v>
      </c>
      <c r="G74" s="93" t="s">
        <v>80</v>
      </c>
      <c r="H74" s="93" t="s">
        <v>79</v>
      </c>
      <c r="I74" s="93" t="s">
        <v>78</v>
      </c>
      <c r="J74" s="93" t="s">
        <v>77</v>
      </c>
      <c r="K74" s="93" t="s">
        <v>76</v>
      </c>
      <c r="L74" s="93" t="s">
        <v>75</v>
      </c>
      <c r="M74" s="93" t="s">
        <v>74</v>
      </c>
      <c r="N74" s="93" t="s">
        <v>73</v>
      </c>
      <c r="O74" s="93" t="s">
        <v>72</v>
      </c>
      <c r="P74" s="93" t="s">
        <v>71</v>
      </c>
      <c r="Q74" s="93" t="s">
        <v>70</v>
      </c>
      <c r="R74" s="93" t="s">
        <v>69</v>
      </c>
      <c r="S74" s="93" t="s">
        <v>68</v>
      </c>
      <c r="T74" s="93" t="s">
        <v>27</v>
      </c>
      <c r="U74" s="93" t="s">
        <v>26</v>
      </c>
      <c r="V74" s="94" t="s">
        <v>115</v>
      </c>
      <c r="W74" s="105" t="s">
        <v>128</v>
      </c>
      <c r="X74" s="96"/>
    </row>
    <row r="75" spans="1:24" x14ac:dyDescent="0.25">
      <c r="A75" s="35" t="s">
        <v>30</v>
      </c>
      <c r="B75" s="92">
        <v>178.9</v>
      </c>
      <c r="C75" s="22">
        <v>190.3</v>
      </c>
      <c r="D75" s="22">
        <v>210.5</v>
      </c>
      <c r="E75" s="22">
        <v>204.9</v>
      </c>
      <c r="F75" s="22">
        <v>213.9</v>
      </c>
      <c r="G75" s="22">
        <v>219.6</v>
      </c>
      <c r="H75" s="22">
        <v>231.6</v>
      </c>
      <c r="I75" s="22">
        <v>257.7</v>
      </c>
      <c r="J75" s="22">
        <v>257.2</v>
      </c>
      <c r="K75" s="22">
        <v>248.8</v>
      </c>
      <c r="L75" s="22">
        <v>257</v>
      </c>
      <c r="M75" s="22">
        <v>276.2</v>
      </c>
      <c r="N75" s="22">
        <v>260.3</v>
      </c>
      <c r="O75" s="22">
        <v>264.7</v>
      </c>
      <c r="P75" s="22">
        <v>290</v>
      </c>
      <c r="Q75" s="22">
        <v>283.39999999999998</v>
      </c>
      <c r="R75" s="22">
        <v>311.8</v>
      </c>
      <c r="S75" s="22">
        <v>327.7</v>
      </c>
      <c r="T75" s="22">
        <v>325.3</v>
      </c>
      <c r="U75" s="22">
        <v>334.6</v>
      </c>
      <c r="V75" s="69">
        <v>351.1</v>
      </c>
      <c r="W75" s="104">
        <v>393.4</v>
      </c>
      <c r="X75" s="96"/>
    </row>
    <row r="76" spans="1:24" x14ac:dyDescent="0.25">
      <c r="A76" s="35" t="s">
        <v>32</v>
      </c>
      <c r="B76" s="92">
        <v>11.3</v>
      </c>
      <c r="C76" s="22">
        <v>11.3</v>
      </c>
      <c r="D76" s="22">
        <v>11.9</v>
      </c>
      <c r="E76" s="22">
        <v>11</v>
      </c>
      <c r="F76" s="22">
        <v>13</v>
      </c>
      <c r="G76" s="22">
        <v>12.4</v>
      </c>
      <c r="H76" s="22">
        <v>11.9</v>
      </c>
      <c r="I76" s="22">
        <v>18.2</v>
      </c>
      <c r="J76" s="22">
        <v>15.8</v>
      </c>
      <c r="K76" s="22">
        <v>11.8</v>
      </c>
      <c r="L76" s="22">
        <v>12.5</v>
      </c>
      <c r="M76" s="22">
        <v>9.4</v>
      </c>
      <c r="N76" s="22">
        <v>10.199999999999999</v>
      </c>
      <c r="O76" s="22">
        <v>8.3000000000000007</v>
      </c>
      <c r="P76" s="22">
        <v>9.8000000000000007</v>
      </c>
      <c r="Q76" s="22">
        <v>7.9</v>
      </c>
      <c r="R76" s="22">
        <v>7.9</v>
      </c>
      <c r="S76" s="22">
        <v>9.1</v>
      </c>
      <c r="T76" s="22">
        <v>9</v>
      </c>
      <c r="U76" s="22">
        <v>11.8</v>
      </c>
      <c r="V76" s="69">
        <v>19.8</v>
      </c>
      <c r="W76" s="104">
        <v>20.6</v>
      </c>
      <c r="X76" s="96"/>
    </row>
    <row r="77" spans="1:24" x14ac:dyDescent="0.25">
      <c r="A77" s="35" t="s">
        <v>33</v>
      </c>
      <c r="B77" s="92">
        <v>25.5</v>
      </c>
      <c r="C77" s="22">
        <v>24.1</v>
      </c>
      <c r="D77" s="22">
        <v>24.5</v>
      </c>
      <c r="E77" s="22">
        <v>22.9</v>
      </c>
      <c r="F77" s="22">
        <v>21.8</v>
      </c>
      <c r="G77" s="22">
        <v>22.1</v>
      </c>
      <c r="H77" s="22">
        <v>22.7</v>
      </c>
      <c r="I77" s="22">
        <v>32.1</v>
      </c>
      <c r="J77" s="22">
        <v>30.5</v>
      </c>
      <c r="K77" s="22">
        <v>26.2</v>
      </c>
      <c r="L77" s="22">
        <v>29.2</v>
      </c>
      <c r="M77" s="22">
        <v>32.700000000000003</v>
      </c>
      <c r="N77" s="22">
        <v>31.1</v>
      </c>
      <c r="O77" s="22">
        <v>33.799999999999997</v>
      </c>
      <c r="P77" s="22">
        <v>43.4</v>
      </c>
      <c r="Q77" s="22">
        <v>43.7</v>
      </c>
      <c r="R77" s="22">
        <v>45.8</v>
      </c>
      <c r="S77" s="22">
        <v>50.5</v>
      </c>
      <c r="T77" s="22">
        <v>50.4</v>
      </c>
      <c r="U77" s="22">
        <v>47.7</v>
      </c>
      <c r="V77" s="69">
        <v>49.1</v>
      </c>
      <c r="W77" s="104">
        <v>54.6</v>
      </c>
      <c r="X77" s="96"/>
    </row>
    <row r="78" spans="1:24" x14ac:dyDescent="0.25">
      <c r="A78" s="35" t="s">
        <v>34</v>
      </c>
      <c r="B78" s="92" t="s">
        <v>119</v>
      </c>
      <c r="C78" s="22" t="s">
        <v>119</v>
      </c>
      <c r="D78" s="22" t="s">
        <v>119</v>
      </c>
      <c r="E78" s="22" t="s">
        <v>119</v>
      </c>
      <c r="F78" s="22" t="s">
        <v>119</v>
      </c>
      <c r="G78" s="22" t="s">
        <v>119</v>
      </c>
      <c r="H78" s="22" t="s">
        <v>119</v>
      </c>
      <c r="I78" s="22" t="s">
        <v>119</v>
      </c>
      <c r="J78" s="22" t="s">
        <v>119</v>
      </c>
      <c r="K78" s="22" t="s">
        <v>119</v>
      </c>
      <c r="L78" s="22" t="s">
        <v>119</v>
      </c>
      <c r="M78" s="22" t="s">
        <v>119</v>
      </c>
      <c r="N78" s="22" t="s">
        <v>119</v>
      </c>
      <c r="O78" s="22" t="s">
        <v>119</v>
      </c>
      <c r="P78" s="22" t="s">
        <v>119</v>
      </c>
      <c r="Q78" s="22" t="s">
        <v>119</v>
      </c>
      <c r="R78" s="22" t="s">
        <v>119</v>
      </c>
      <c r="S78" s="22" t="s">
        <v>119</v>
      </c>
      <c r="T78" s="22" t="s">
        <v>119</v>
      </c>
      <c r="U78" s="22" t="s">
        <v>119</v>
      </c>
      <c r="V78" s="69" t="s">
        <v>119</v>
      </c>
      <c r="W78" s="104" t="s">
        <v>119</v>
      </c>
      <c r="X78" s="96"/>
    </row>
    <row r="79" spans="1:24" x14ac:dyDescent="0.25">
      <c r="A79" s="35" t="s">
        <v>35</v>
      </c>
      <c r="B79" s="92">
        <v>6.2</v>
      </c>
      <c r="C79" s="22">
        <v>7.8</v>
      </c>
      <c r="D79" s="22">
        <v>9.6999999999999993</v>
      </c>
      <c r="E79" s="22">
        <v>9.4</v>
      </c>
      <c r="F79" s="22">
        <v>9.1999999999999993</v>
      </c>
      <c r="G79" s="22">
        <v>11.4</v>
      </c>
      <c r="H79" s="22">
        <v>13.3</v>
      </c>
      <c r="I79" s="22">
        <v>11.5</v>
      </c>
      <c r="J79" s="22">
        <v>14.5</v>
      </c>
      <c r="K79" s="22">
        <v>16.2</v>
      </c>
      <c r="L79" s="22">
        <v>14</v>
      </c>
      <c r="M79" s="22">
        <v>13.8</v>
      </c>
      <c r="N79" s="22">
        <v>11.4</v>
      </c>
      <c r="O79" s="22">
        <v>10.5</v>
      </c>
      <c r="P79" s="22">
        <v>17.8</v>
      </c>
      <c r="Q79" s="22">
        <v>3.7</v>
      </c>
      <c r="R79" s="22">
        <v>30.8</v>
      </c>
      <c r="S79" s="22">
        <v>33.5</v>
      </c>
      <c r="T79" s="22">
        <v>22</v>
      </c>
      <c r="U79" s="22">
        <v>30.8</v>
      </c>
      <c r="V79" s="69">
        <v>30.5</v>
      </c>
      <c r="W79" s="104">
        <v>31.9</v>
      </c>
      <c r="X79" s="96"/>
    </row>
    <row r="80" spans="1:24" x14ac:dyDescent="0.25">
      <c r="A80" s="35" t="s">
        <v>36</v>
      </c>
      <c r="B80" s="92" t="s">
        <v>119</v>
      </c>
      <c r="C80" s="22" t="s">
        <v>119</v>
      </c>
      <c r="D80" s="22" t="s">
        <v>119</v>
      </c>
      <c r="E80" s="22" t="s">
        <v>119</v>
      </c>
      <c r="F80" s="22" t="s">
        <v>119</v>
      </c>
      <c r="G80" s="22" t="s">
        <v>119</v>
      </c>
      <c r="H80" s="22" t="s">
        <v>119</v>
      </c>
      <c r="I80" s="22" t="s">
        <v>119</v>
      </c>
      <c r="J80" s="22" t="s">
        <v>119</v>
      </c>
      <c r="K80" s="22" t="s">
        <v>119</v>
      </c>
      <c r="L80" s="22" t="s">
        <v>119</v>
      </c>
      <c r="M80" s="22" t="s">
        <v>119</v>
      </c>
      <c r="N80" s="22" t="s">
        <v>119</v>
      </c>
      <c r="O80" s="22" t="s">
        <v>119</v>
      </c>
      <c r="P80" s="22" t="s">
        <v>119</v>
      </c>
      <c r="Q80" s="22" t="s">
        <v>119</v>
      </c>
      <c r="R80" s="22" t="s">
        <v>119</v>
      </c>
      <c r="S80" s="22" t="s">
        <v>119</v>
      </c>
      <c r="T80" s="22" t="s">
        <v>119</v>
      </c>
      <c r="U80" s="22" t="s">
        <v>119</v>
      </c>
      <c r="V80" s="69" t="s">
        <v>119</v>
      </c>
      <c r="W80" s="104" t="s">
        <v>119</v>
      </c>
      <c r="X80" s="96"/>
    </row>
    <row r="81" spans="1:24" x14ac:dyDescent="0.25">
      <c r="A81" s="35" t="s">
        <v>37</v>
      </c>
      <c r="B81" s="92" t="s">
        <v>119</v>
      </c>
      <c r="C81" s="22" t="s">
        <v>119</v>
      </c>
      <c r="D81" s="22" t="s">
        <v>119</v>
      </c>
      <c r="E81" s="22" t="s">
        <v>119</v>
      </c>
      <c r="F81" s="22" t="s">
        <v>119</v>
      </c>
      <c r="G81" s="22" t="s">
        <v>119</v>
      </c>
      <c r="H81" s="22" t="s">
        <v>119</v>
      </c>
      <c r="I81" s="22" t="s">
        <v>119</v>
      </c>
      <c r="J81" s="22" t="s">
        <v>119</v>
      </c>
      <c r="K81" s="22" t="s">
        <v>119</v>
      </c>
      <c r="L81" s="22" t="s">
        <v>119</v>
      </c>
      <c r="M81" s="22" t="s">
        <v>119</v>
      </c>
      <c r="N81" s="22" t="s">
        <v>119</v>
      </c>
      <c r="O81" s="22" t="s">
        <v>119</v>
      </c>
      <c r="P81" s="22" t="s">
        <v>119</v>
      </c>
      <c r="Q81" s="22" t="s">
        <v>119</v>
      </c>
      <c r="R81" s="22" t="s">
        <v>119</v>
      </c>
      <c r="S81" s="22" t="s">
        <v>119</v>
      </c>
      <c r="T81" s="22" t="s">
        <v>119</v>
      </c>
      <c r="U81" s="22" t="s">
        <v>119</v>
      </c>
      <c r="V81" s="69" t="s">
        <v>119</v>
      </c>
      <c r="W81" s="104" t="s">
        <v>119</v>
      </c>
      <c r="X81" s="96"/>
    </row>
    <row r="82" spans="1:24" x14ac:dyDescent="0.25">
      <c r="A82" s="35" t="s">
        <v>38</v>
      </c>
      <c r="B82" s="92" t="s">
        <v>119</v>
      </c>
      <c r="C82" s="22" t="s">
        <v>119</v>
      </c>
      <c r="D82" s="22" t="s">
        <v>119</v>
      </c>
      <c r="E82" s="22" t="s">
        <v>119</v>
      </c>
      <c r="F82" s="22" t="s">
        <v>119</v>
      </c>
      <c r="G82" s="22" t="s">
        <v>119</v>
      </c>
      <c r="H82" s="22" t="s">
        <v>119</v>
      </c>
      <c r="I82" s="22" t="s">
        <v>119</v>
      </c>
      <c r="J82" s="22" t="s">
        <v>119</v>
      </c>
      <c r="K82" s="22" t="s">
        <v>119</v>
      </c>
      <c r="L82" s="22" t="s">
        <v>119</v>
      </c>
      <c r="M82" s="22" t="s">
        <v>119</v>
      </c>
      <c r="N82" s="22" t="s">
        <v>119</v>
      </c>
      <c r="O82" s="22" t="s">
        <v>119</v>
      </c>
      <c r="P82" s="22" t="s">
        <v>119</v>
      </c>
      <c r="Q82" s="22" t="s">
        <v>119</v>
      </c>
      <c r="R82" s="22" t="s">
        <v>119</v>
      </c>
      <c r="S82" s="22" t="s">
        <v>119</v>
      </c>
      <c r="T82" s="22" t="s">
        <v>119</v>
      </c>
      <c r="U82" s="22" t="s">
        <v>119</v>
      </c>
      <c r="V82" s="69" t="s">
        <v>119</v>
      </c>
      <c r="W82" s="104" t="s">
        <v>119</v>
      </c>
      <c r="X82" s="96"/>
    </row>
    <row r="83" spans="1:24" x14ac:dyDescent="0.25">
      <c r="A83" s="35" t="s">
        <v>39</v>
      </c>
      <c r="B83" s="92" t="s">
        <v>119</v>
      </c>
      <c r="C83" s="22" t="s">
        <v>119</v>
      </c>
      <c r="D83" s="22" t="s">
        <v>119</v>
      </c>
      <c r="E83" s="22" t="s">
        <v>119</v>
      </c>
      <c r="F83" s="22" t="s">
        <v>119</v>
      </c>
      <c r="G83" s="22" t="s">
        <v>119</v>
      </c>
      <c r="H83" s="22" t="s">
        <v>119</v>
      </c>
      <c r="I83" s="22" t="s">
        <v>119</v>
      </c>
      <c r="J83" s="22" t="s">
        <v>119</v>
      </c>
      <c r="K83" s="22" t="s">
        <v>119</v>
      </c>
      <c r="L83" s="22" t="s">
        <v>119</v>
      </c>
      <c r="M83" s="22" t="s">
        <v>119</v>
      </c>
      <c r="N83" s="22" t="s">
        <v>119</v>
      </c>
      <c r="O83" s="22" t="s">
        <v>119</v>
      </c>
      <c r="P83" s="22" t="s">
        <v>119</v>
      </c>
      <c r="Q83" s="22" t="s">
        <v>119</v>
      </c>
      <c r="R83" s="22" t="s">
        <v>119</v>
      </c>
      <c r="S83" s="22" t="s">
        <v>119</v>
      </c>
      <c r="T83" s="22" t="s">
        <v>119</v>
      </c>
      <c r="U83" s="22" t="s">
        <v>119</v>
      </c>
      <c r="V83" s="69" t="s">
        <v>119</v>
      </c>
      <c r="W83" s="104" t="s">
        <v>119</v>
      </c>
      <c r="X83" s="96"/>
    </row>
    <row r="84" spans="1:24" x14ac:dyDescent="0.25">
      <c r="A84" s="35" t="s">
        <v>40</v>
      </c>
      <c r="B84" s="92" t="s">
        <v>119</v>
      </c>
      <c r="C84" s="22" t="s">
        <v>119</v>
      </c>
      <c r="D84" s="22" t="s">
        <v>119</v>
      </c>
      <c r="E84" s="22" t="s">
        <v>119</v>
      </c>
      <c r="F84" s="22" t="s">
        <v>119</v>
      </c>
      <c r="G84" s="22" t="s">
        <v>119</v>
      </c>
      <c r="H84" s="22" t="s">
        <v>119</v>
      </c>
      <c r="I84" s="22" t="s">
        <v>119</v>
      </c>
      <c r="J84" s="22" t="s">
        <v>119</v>
      </c>
      <c r="K84" s="22" t="s">
        <v>119</v>
      </c>
      <c r="L84" s="22" t="s">
        <v>119</v>
      </c>
      <c r="M84" s="22" t="s">
        <v>119</v>
      </c>
      <c r="N84" s="22" t="s">
        <v>119</v>
      </c>
      <c r="O84" s="22" t="s">
        <v>119</v>
      </c>
      <c r="P84" s="22" t="s">
        <v>119</v>
      </c>
      <c r="Q84" s="22" t="s">
        <v>119</v>
      </c>
      <c r="R84" s="22" t="s">
        <v>119</v>
      </c>
      <c r="S84" s="22" t="s">
        <v>119</v>
      </c>
      <c r="T84" s="22" t="s">
        <v>119</v>
      </c>
      <c r="U84" s="22" t="s">
        <v>119</v>
      </c>
      <c r="V84" s="69" t="s">
        <v>119</v>
      </c>
      <c r="W84" s="104" t="s">
        <v>119</v>
      </c>
      <c r="X84" s="96"/>
    </row>
    <row r="85" spans="1:24" ht="30" x14ac:dyDescent="0.25">
      <c r="A85" s="35" t="s">
        <v>41</v>
      </c>
      <c r="B85" s="92" t="s">
        <v>119</v>
      </c>
      <c r="C85" s="22" t="s">
        <v>119</v>
      </c>
      <c r="D85" s="22" t="s">
        <v>119</v>
      </c>
      <c r="E85" s="22" t="s">
        <v>119</v>
      </c>
      <c r="F85" s="22" t="s">
        <v>119</v>
      </c>
      <c r="G85" s="22" t="s">
        <v>119</v>
      </c>
      <c r="H85" s="22" t="s">
        <v>119</v>
      </c>
      <c r="I85" s="22" t="s">
        <v>119</v>
      </c>
      <c r="J85" s="22" t="s">
        <v>119</v>
      </c>
      <c r="K85" s="22" t="s">
        <v>119</v>
      </c>
      <c r="L85" s="22" t="s">
        <v>119</v>
      </c>
      <c r="M85" s="22" t="s">
        <v>119</v>
      </c>
      <c r="N85" s="22" t="s">
        <v>119</v>
      </c>
      <c r="O85" s="22" t="s">
        <v>119</v>
      </c>
      <c r="P85" s="22" t="s">
        <v>119</v>
      </c>
      <c r="Q85" s="22" t="s">
        <v>119</v>
      </c>
      <c r="R85" s="22" t="s">
        <v>119</v>
      </c>
      <c r="S85" s="22" t="s">
        <v>119</v>
      </c>
      <c r="T85" s="22" t="s">
        <v>119</v>
      </c>
      <c r="U85" s="22" t="s">
        <v>119</v>
      </c>
      <c r="V85" s="69" t="s">
        <v>119</v>
      </c>
      <c r="W85" s="104" t="s">
        <v>119</v>
      </c>
      <c r="X85" s="96"/>
    </row>
    <row r="86" spans="1:24" x14ac:dyDescent="0.25">
      <c r="A86" s="35" t="s">
        <v>42</v>
      </c>
      <c r="B86" s="92" t="s">
        <v>119</v>
      </c>
      <c r="C86" s="22" t="s">
        <v>119</v>
      </c>
      <c r="D86" s="22" t="s">
        <v>119</v>
      </c>
      <c r="E86" s="22" t="s">
        <v>119</v>
      </c>
      <c r="F86" s="22" t="s">
        <v>119</v>
      </c>
      <c r="G86" s="22" t="s">
        <v>119</v>
      </c>
      <c r="H86" s="22" t="s">
        <v>119</v>
      </c>
      <c r="I86" s="22" t="s">
        <v>119</v>
      </c>
      <c r="J86" s="22" t="s">
        <v>119</v>
      </c>
      <c r="K86" s="22" t="s">
        <v>119</v>
      </c>
      <c r="L86" s="22" t="s">
        <v>119</v>
      </c>
      <c r="M86" s="22" t="s">
        <v>119</v>
      </c>
      <c r="N86" s="22" t="s">
        <v>119</v>
      </c>
      <c r="O86" s="22" t="s">
        <v>119</v>
      </c>
      <c r="P86" s="22" t="s">
        <v>119</v>
      </c>
      <c r="Q86" s="22" t="s">
        <v>119</v>
      </c>
      <c r="R86" s="22" t="s">
        <v>119</v>
      </c>
      <c r="S86" s="22" t="s">
        <v>119</v>
      </c>
      <c r="T86" s="22" t="s">
        <v>119</v>
      </c>
      <c r="U86" s="22" t="s">
        <v>119</v>
      </c>
      <c r="V86" s="69" t="s">
        <v>119</v>
      </c>
      <c r="W86" s="104" t="s">
        <v>119</v>
      </c>
      <c r="X86" s="96"/>
    </row>
    <row r="87" spans="1:24" x14ac:dyDescent="0.25">
      <c r="A87" s="35" t="s">
        <v>43</v>
      </c>
      <c r="B87" s="92" t="s">
        <v>119</v>
      </c>
      <c r="C87" s="22" t="s">
        <v>119</v>
      </c>
      <c r="D87" s="22" t="s">
        <v>119</v>
      </c>
      <c r="E87" s="22" t="s">
        <v>119</v>
      </c>
      <c r="F87" s="22" t="s">
        <v>119</v>
      </c>
      <c r="G87" s="22" t="s">
        <v>119</v>
      </c>
      <c r="H87" s="22" t="s">
        <v>119</v>
      </c>
      <c r="I87" s="22" t="s">
        <v>119</v>
      </c>
      <c r="J87" s="22" t="s">
        <v>119</v>
      </c>
      <c r="K87" s="22" t="s">
        <v>119</v>
      </c>
      <c r="L87" s="22" t="s">
        <v>119</v>
      </c>
      <c r="M87" s="22" t="s">
        <v>119</v>
      </c>
      <c r="N87" s="22" t="s">
        <v>119</v>
      </c>
      <c r="O87" s="22" t="s">
        <v>119</v>
      </c>
      <c r="P87" s="22" t="s">
        <v>119</v>
      </c>
      <c r="Q87" s="22" t="s">
        <v>119</v>
      </c>
      <c r="R87" s="22" t="s">
        <v>119</v>
      </c>
      <c r="S87" s="22" t="s">
        <v>119</v>
      </c>
      <c r="T87" s="22" t="s">
        <v>119</v>
      </c>
      <c r="U87" s="22" t="s">
        <v>119</v>
      </c>
      <c r="V87" s="69" t="s">
        <v>119</v>
      </c>
      <c r="W87" s="104" t="s">
        <v>119</v>
      </c>
      <c r="X87" s="96"/>
    </row>
    <row r="88" spans="1:24" x14ac:dyDescent="0.25">
      <c r="A88" s="35" t="s">
        <v>44</v>
      </c>
      <c r="B88" s="92" t="s">
        <v>119</v>
      </c>
      <c r="C88" s="22" t="s">
        <v>119</v>
      </c>
      <c r="D88" s="22" t="s">
        <v>119</v>
      </c>
      <c r="E88" s="22" t="s">
        <v>119</v>
      </c>
      <c r="F88" s="22" t="s">
        <v>119</v>
      </c>
      <c r="G88" s="22" t="s">
        <v>119</v>
      </c>
      <c r="H88" s="22" t="s">
        <v>119</v>
      </c>
      <c r="I88" s="22" t="s">
        <v>119</v>
      </c>
      <c r="J88" s="22" t="s">
        <v>119</v>
      </c>
      <c r="K88" s="22" t="s">
        <v>119</v>
      </c>
      <c r="L88" s="22" t="s">
        <v>119</v>
      </c>
      <c r="M88" s="22" t="s">
        <v>119</v>
      </c>
      <c r="N88" s="22" t="s">
        <v>119</v>
      </c>
      <c r="O88" s="22" t="s">
        <v>119</v>
      </c>
      <c r="P88" s="22" t="s">
        <v>119</v>
      </c>
      <c r="Q88" s="22" t="s">
        <v>119</v>
      </c>
      <c r="R88" s="22" t="s">
        <v>119</v>
      </c>
      <c r="S88" s="22" t="s">
        <v>119</v>
      </c>
      <c r="T88" s="22" t="s">
        <v>119</v>
      </c>
      <c r="U88" s="22" t="s">
        <v>119</v>
      </c>
      <c r="V88" s="69" t="s">
        <v>119</v>
      </c>
      <c r="W88" s="104" t="s">
        <v>119</v>
      </c>
      <c r="X88" s="96"/>
    </row>
    <row r="89" spans="1:24" ht="30" x14ac:dyDescent="0.25">
      <c r="A89" s="35" t="s">
        <v>45</v>
      </c>
      <c r="B89" s="92" t="s">
        <v>119</v>
      </c>
      <c r="C89" s="22" t="s">
        <v>119</v>
      </c>
      <c r="D89" s="22" t="s">
        <v>119</v>
      </c>
      <c r="E89" s="22" t="s">
        <v>119</v>
      </c>
      <c r="F89" s="22" t="s">
        <v>119</v>
      </c>
      <c r="G89" s="22" t="s">
        <v>119</v>
      </c>
      <c r="H89" s="22" t="s">
        <v>119</v>
      </c>
      <c r="I89" s="22" t="s">
        <v>119</v>
      </c>
      <c r="J89" s="22" t="s">
        <v>119</v>
      </c>
      <c r="K89" s="22" t="s">
        <v>119</v>
      </c>
      <c r="L89" s="22" t="s">
        <v>119</v>
      </c>
      <c r="M89" s="22" t="s">
        <v>119</v>
      </c>
      <c r="N89" s="22" t="s">
        <v>119</v>
      </c>
      <c r="O89" s="22" t="s">
        <v>119</v>
      </c>
      <c r="P89" s="22" t="s">
        <v>119</v>
      </c>
      <c r="Q89" s="22" t="s">
        <v>119</v>
      </c>
      <c r="R89" s="22" t="s">
        <v>119</v>
      </c>
      <c r="S89" s="22" t="s">
        <v>119</v>
      </c>
      <c r="T89" s="22" t="s">
        <v>119</v>
      </c>
      <c r="U89" s="22" t="s">
        <v>119</v>
      </c>
      <c r="V89" s="69" t="s">
        <v>119</v>
      </c>
      <c r="W89" s="104" t="s">
        <v>119</v>
      </c>
      <c r="X89" s="96"/>
    </row>
    <row r="90" spans="1:24" x14ac:dyDescent="0.25">
      <c r="A90" s="35" t="s">
        <v>46</v>
      </c>
      <c r="B90" s="92" t="s">
        <v>119</v>
      </c>
      <c r="C90" s="22" t="s">
        <v>119</v>
      </c>
      <c r="D90" s="22" t="s">
        <v>119</v>
      </c>
      <c r="E90" s="22" t="s">
        <v>119</v>
      </c>
      <c r="F90" s="22" t="s">
        <v>119</v>
      </c>
      <c r="G90" s="22" t="s">
        <v>119</v>
      </c>
      <c r="H90" s="22" t="s">
        <v>119</v>
      </c>
      <c r="I90" s="22" t="s">
        <v>119</v>
      </c>
      <c r="J90" s="22" t="s">
        <v>119</v>
      </c>
      <c r="K90" s="22" t="s">
        <v>119</v>
      </c>
      <c r="L90" s="22" t="s">
        <v>119</v>
      </c>
      <c r="M90" s="22" t="s">
        <v>119</v>
      </c>
      <c r="N90" s="22" t="s">
        <v>119</v>
      </c>
      <c r="O90" s="22" t="s">
        <v>119</v>
      </c>
      <c r="P90" s="22" t="s">
        <v>119</v>
      </c>
      <c r="Q90" s="22" t="s">
        <v>119</v>
      </c>
      <c r="R90" s="22" t="s">
        <v>119</v>
      </c>
      <c r="S90" s="22" t="s">
        <v>119</v>
      </c>
      <c r="T90" s="22" t="s">
        <v>119</v>
      </c>
      <c r="U90" s="22" t="s">
        <v>119</v>
      </c>
      <c r="V90" s="69" t="s">
        <v>119</v>
      </c>
      <c r="W90" s="104" t="s">
        <v>119</v>
      </c>
      <c r="X90" s="96"/>
    </row>
    <row r="91" spans="1:24" x14ac:dyDescent="0.25">
      <c r="A91" s="35" t="s">
        <v>47</v>
      </c>
      <c r="B91" s="92">
        <v>10</v>
      </c>
      <c r="C91" s="22">
        <v>8.9</v>
      </c>
      <c r="D91" s="22">
        <v>12.2</v>
      </c>
      <c r="E91" s="22">
        <v>13.6</v>
      </c>
      <c r="F91" s="22">
        <v>13.4</v>
      </c>
      <c r="G91" s="22">
        <v>15.3</v>
      </c>
      <c r="H91" s="22">
        <v>17.3</v>
      </c>
      <c r="I91" s="22">
        <v>19.899999999999999</v>
      </c>
      <c r="J91" s="22">
        <v>22.2</v>
      </c>
      <c r="K91" s="22">
        <v>19.8</v>
      </c>
      <c r="L91" s="22">
        <v>16.2</v>
      </c>
      <c r="M91" s="22">
        <v>18.3</v>
      </c>
      <c r="N91" s="22">
        <v>17.8</v>
      </c>
      <c r="O91" s="22">
        <v>16.5</v>
      </c>
      <c r="P91" s="22">
        <v>17.8</v>
      </c>
      <c r="Q91" s="22">
        <v>18.7</v>
      </c>
      <c r="R91" s="22">
        <v>18</v>
      </c>
      <c r="S91" s="22">
        <v>18.600000000000001</v>
      </c>
      <c r="T91" s="22">
        <v>18.3</v>
      </c>
      <c r="U91" s="22">
        <v>18.8</v>
      </c>
      <c r="V91" s="69">
        <v>19.100000000000001</v>
      </c>
      <c r="W91" s="104">
        <v>17.8</v>
      </c>
      <c r="X91" s="96"/>
    </row>
    <row r="92" spans="1:24" ht="30" x14ac:dyDescent="0.25">
      <c r="A92" s="35" t="s">
        <v>48</v>
      </c>
      <c r="B92" s="92">
        <v>10.5</v>
      </c>
      <c r="C92" s="22">
        <v>11.1</v>
      </c>
      <c r="D92" s="22">
        <v>10</v>
      </c>
      <c r="E92" s="22">
        <v>11.3</v>
      </c>
      <c r="F92" s="22">
        <v>14.5</v>
      </c>
      <c r="G92" s="22">
        <v>14.3</v>
      </c>
      <c r="H92" s="22">
        <v>16.5</v>
      </c>
      <c r="I92" s="22">
        <v>21.1</v>
      </c>
      <c r="J92" s="22">
        <v>18.2</v>
      </c>
      <c r="K92" s="22">
        <v>18.7</v>
      </c>
      <c r="L92" s="22">
        <v>16.899999999999999</v>
      </c>
      <c r="M92" s="22">
        <v>21.3</v>
      </c>
      <c r="N92" s="22">
        <v>20.100000000000001</v>
      </c>
      <c r="O92" s="22">
        <v>20.2</v>
      </c>
      <c r="P92" s="22">
        <v>22.4</v>
      </c>
      <c r="Q92" s="22">
        <v>24</v>
      </c>
      <c r="R92" s="22">
        <v>19.100000000000001</v>
      </c>
      <c r="S92" s="22">
        <v>20.399999999999999</v>
      </c>
      <c r="T92" s="22">
        <v>18.7</v>
      </c>
      <c r="U92" s="22">
        <v>20</v>
      </c>
      <c r="V92" s="69">
        <v>22.2</v>
      </c>
      <c r="W92" s="104">
        <v>20.6</v>
      </c>
      <c r="X92" s="96"/>
    </row>
    <row r="93" spans="1:24" x14ac:dyDescent="0.25">
      <c r="A93" s="35" t="s">
        <v>49</v>
      </c>
      <c r="B93" s="92">
        <v>7.7</v>
      </c>
      <c r="C93" s="22">
        <v>10.4</v>
      </c>
      <c r="D93" s="22">
        <v>20.399999999999999</v>
      </c>
      <c r="E93" s="22">
        <v>10.1</v>
      </c>
      <c r="F93" s="22">
        <v>9.9</v>
      </c>
      <c r="G93" s="22">
        <v>9.9</v>
      </c>
      <c r="H93" s="22">
        <v>9</v>
      </c>
      <c r="I93" s="22">
        <v>8.6999999999999993</v>
      </c>
      <c r="J93" s="22">
        <v>8.6999999999999993</v>
      </c>
      <c r="K93" s="22">
        <v>8.4</v>
      </c>
      <c r="L93" s="22">
        <v>9</v>
      </c>
      <c r="M93" s="22">
        <v>9.4</v>
      </c>
      <c r="N93" s="22">
        <v>11.1</v>
      </c>
      <c r="O93" s="22">
        <v>9.1</v>
      </c>
      <c r="P93" s="22">
        <v>9.8000000000000007</v>
      </c>
      <c r="Q93" s="22">
        <v>10</v>
      </c>
      <c r="R93" s="22">
        <v>9.6999999999999993</v>
      </c>
      <c r="S93" s="22">
        <v>9.4</v>
      </c>
      <c r="T93" s="22">
        <v>9.5</v>
      </c>
      <c r="U93" s="22">
        <v>9.1999999999999993</v>
      </c>
      <c r="V93" s="69">
        <v>9.5</v>
      </c>
      <c r="W93" s="104">
        <v>8.9</v>
      </c>
      <c r="X93" s="96"/>
    </row>
    <row r="94" spans="1:24" x14ac:dyDescent="0.25">
      <c r="A94" s="35" t="s">
        <v>50</v>
      </c>
      <c r="B94" s="92">
        <v>1.8</v>
      </c>
      <c r="C94" s="22">
        <v>2.2000000000000002</v>
      </c>
      <c r="D94" s="22">
        <v>2.4</v>
      </c>
      <c r="E94" s="22">
        <v>2.6</v>
      </c>
      <c r="F94" s="22">
        <v>2.4</v>
      </c>
      <c r="G94" s="22">
        <v>2.9</v>
      </c>
      <c r="H94" s="22">
        <v>3.1</v>
      </c>
      <c r="I94" s="22">
        <v>2.9</v>
      </c>
      <c r="J94" s="22">
        <v>5</v>
      </c>
      <c r="K94" s="22">
        <v>3.5</v>
      </c>
      <c r="L94" s="22">
        <v>4.4000000000000004</v>
      </c>
      <c r="M94" s="22">
        <v>4</v>
      </c>
      <c r="N94" s="22">
        <v>3.7</v>
      </c>
      <c r="O94" s="22">
        <v>3</v>
      </c>
      <c r="P94" s="22">
        <v>3.2</v>
      </c>
      <c r="Q94" s="22">
        <v>3.4</v>
      </c>
      <c r="R94" s="22">
        <v>3.6</v>
      </c>
      <c r="S94" s="22">
        <v>3.9</v>
      </c>
      <c r="T94" s="22">
        <v>4.4000000000000004</v>
      </c>
      <c r="U94" s="22">
        <v>3.8</v>
      </c>
      <c r="V94" s="69">
        <v>3.3</v>
      </c>
      <c r="W94" s="104">
        <v>3.1</v>
      </c>
      <c r="X94" s="96"/>
    </row>
    <row r="95" spans="1:24" x14ac:dyDescent="0.25">
      <c r="A95" s="35" t="s">
        <v>51</v>
      </c>
      <c r="B95" s="92">
        <v>0.7</v>
      </c>
      <c r="C95" s="22">
        <v>0.7</v>
      </c>
      <c r="D95" s="22">
        <v>0.9</v>
      </c>
      <c r="E95" s="22">
        <v>0.8</v>
      </c>
      <c r="F95" s="22">
        <v>0.7</v>
      </c>
      <c r="G95" s="22">
        <v>1</v>
      </c>
      <c r="H95" s="22">
        <v>0.9</v>
      </c>
      <c r="I95" s="22">
        <v>1</v>
      </c>
      <c r="J95" s="22">
        <v>0.8</v>
      </c>
      <c r="K95" s="22">
        <v>0</v>
      </c>
      <c r="L95" s="22">
        <v>0</v>
      </c>
      <c r="M95" s="22">
        <v>0</v>
      </c>
      <c r="N95" s="22">
        <v>0</v>
      </c>
      <c r="O95" s="22">
        <v>0.6</v>
      </c>
      <c r="P95" s="22">
        <v>0.6</v>
      </c>
      <c r="Q95" s="22">
        <v>1.1000000000000001</v>
      </c>
      <c r="R95" s="22">
        <v>0.9</v>
      </c>
      <c r="S95" s="22">
        <v>1.4</v>
      </c>
      <c r="T95" s="22">
        <v>1.7</v>
      </c>
      <c r="U95" s="22">
        <v>2.1</v>
      </c>
      <c r="V95" s="69">
        <v>1.2</v>
      </c>
      <c r="W95" s="104">
        <v>1.2</v>
      </c>
      <c r="X95" s="96"/>
    </row>
    <row r="96" spans="1:24" x14ac:dyDescent="0.25">
      <c r="A96" s="35" t="s">
        <v>52</v>
      </c>
      <c r="B96" s="92">
        <v>6.3</v>
      </c>
      <c r="C96" s="22">
        <v>6.7</v>
      </c>
      <c r="D96" s="22">
        <v>5.5</v>
      </c>
      <c r="E96" s="22">
        <v>4.8</v>
      </c>
      <c r="F96" s="22">
        <v>4.5</v>
      </c>
      <c r="G96" s="22">
        <v>4.5</v>
      </c>
      <c r="H96" s="22">
        <v>4.9000000000000004</v>
      </c>
      <c r="I96" s="22">
        <v>5.5</v>
      </c>
      <c r="J96" s="22">
        <v>6</v>
      </c>
      <c r="K96" s="22">
        <v>4.5999999999999996</v>
      </c>
      <c r="L96" s="22">
        <v>4</v>
      </c>
      <c r="M96" s="22">
        <v>4.5</v>
      </c>
      <c r="N96" s="22">
        <v>3.9</v>
      </c>
      <c r="O96" s="22">
        <v>3.6</v>
      </c>
      <c r="P96" s="22">
        <v>5.3</v>
      </c>
      <c r="Q96" s="22">
        <v>4.9000000000000004</v>
      </c>
      <c r="R96" s="22">
        <v>4.5999999999999996</v>
      </c>
      <c r="S96" s="22">
        <v>5.2</v>
      </c>
      <c r="T96" s="22">
        <v>3.7</v>
      </c>
      <c r="U96" s="22">
        <v>3.4</v>
      </c>
      <c r="V96" s="69">
        <v>3.3</v>
      </c>
      <c r="W96" s="104">
        <v>3.2</v>
      </c>
      <c r="X96" s="96"/>
    </row>
    <row r="97" spans="1:24" x14ac:dyDescent="0.25">
      <c r="A97" s="35" t="s">
        <v>53</v>
      </c>
      <c r="B97" s="92" t="s">
        <v>119</v>
      </c>
      <c r="C97" s="22" t="s">
        <v>119</v>
      </c>
      <c r="D97" s="22" t="s">
        <v>119</v>
      </c>
      <c r="E97" s="22" t="s">
        <v>119</v>
      </c>
      <c r="F97" s="22" t="s">
        <v>119</v>
      </c>
      <c r="G97" s="22" t="s">
        <v>119</v>
      </c>
      <c r="H97" s="22" t="s">
        <v>119</v>
      </c>
      <c r="I97" s="22" t="s">
        <v>119</v>
      </c>
      <c r="J97" s="22" t="s">
        <v>119</v>
      </c>
      <c r="K97" s="22" t="s">
        <v>119</v>
      </c>
      <c r="L97" s="22" t="s">
        <v>119</v>
      </c>
      <c r="M97" s="22" t="s">
        <v>119</v>
      </c>
      <c r="N97" s="22" t="s">
        <v>119</v>
      </c>
      <c r="O97" s="22" t="s">
        <v>119</v>
      </c>
      <c r="P97" s="22" t="s">
        <v>119</v>
      </c>
      <c r="Q97" s="22" t="s">
        <v>119</v>
      </c>
      <c r="R97" s="22" t="s">
        <v>119</v>
      </c>
      <c r="S97" s="22" t="s">
        <v>119</v>
      </c>
      <c r="T97" s="22" t="s">
        <v>119</v>
      </c>
      <c r="U97" s="22" t="s">
        <v>119</v>
      </c>
      <c r="V97" s="69" t="s">
        <v>119</v>
      </c>
      <c r="W97" s="104" t="s">
        <v>119</v>
      </c>
      <c r="X97" s="96"/>
    </row>
    <row r="98" spans="1:24" x14ac:dyDescent="0.25">
      <c r="A98" s="35" t="s">
        <v>54</v>
      </c>
      <c r="B98" s="92">
        <v>25.8</v>
      </c>
      <c r="C98" s="22">
        <v>27.1</v>
      </c>
      <c r="D98" s="22">
        <v>28.5</v>
      </c>
      <c r="E98" s="22">
        <v>29.6</v>
      </c>
      <c r="F98" s="22">
        <v>31.5</v>
      </c>
      <c r="G98" s="22">
        <v>31.6</v>
      </c>
      <c r="H98" s="22">
        <v>32.700000000000003</v>
      </c>
      <c r="I98" s="22">
        <v>34.9</v>
      </c>
      <c r="J98" s="22">
        <v>29.1</v>
      </c>
      <c r="K98" s="22">
        <v>28.3</v>
      </c>
      <c r="L98" s="22">
        <v>29.7</v>
      </c>
      <c r="M98" s="22">
        <v>31.2</v>
      </c>
      <c r="N98" s="22">
        <v>32.200000000000003</v>
      </c>
      <c r="O98" s="22">
        <v>33.799999999999997</v>
      </c>
      <c r="P98" s="22">
        <v>34.5</v>
      </c>
      <c r="Q98" s="22">
        <v>35.6</v>
      </c>
      <c r="R98" s="22">
        <v>36.4</v>
      </c>
      <c r="S98" s="22">
        <v>36.4</v>
      </c>
      <c r="T98" s="22">
        <v>51.9</v>
      </c>
      <c r="U98" s="22">
        <v>53</v>
      </c>
      <c r="V98" s="69">
        <v>60.6</v>
      </c>
      <c r="W98" s="104">
        <v>60.7</v>
      </c>
      <c r="X98" s="96"/>
    </row>
    <row r="99" spans="1:24" ht="30" x14ac:dyDescent="0.25">
      <c r="A99" s="35" t="s">
        <v>55</v>
      </c>
      <c r="B99" s="92" t="s">
        <v>119</v>
      </c>
      <c r="C99" s="22" t="s">
        <v>119</v>
      </c>
      <c r="D99" s="22" t="s">
        <v>119</v>
      </c>
      <c r="E99" s="22" t="s">
        <v>119</v>
      </c>
      <c r="F99" s="22" t="s">
        <v>119</v>
      </c>
      <c r="G99" s="22" t="s">
        <v>119</v>
      </c>
      <c r="H99" s="22" t="s">
        <v>119</v>
      </c>
      <c r="I99" s="22" t="s">
        <v>119</v>
      </c>
      <c r="J99" s="22" t="s">
        <v>119</v>
      </c>
      <c r="K99" s="22" t="s">
        <v>119</v>
      </c>
      <c r="L99" s="22" t="s">
        <v>119</v>
      </c>
      <c r="M99" s="22" t="s">
        <v>119</v>
      </c>
      <c r="N99" s="22" t="s">
        <v>119</v>
      </c>
      <c r="O99" s="22" t="s">
        <v>119</v>
      </c>
      <c r="P99" s="22" t="s">
        <v>119</v>
      </c>
      <c r="Q99" s="22" t="s">
        <v>119</v>
      </c>
      <c r="R99" s="22" t="s">
        <v>119</v>
      </c>
      <c r="S99" s="22" t="s">
        <v>119</v>
      </c>
      <c r="T99" s="22" t="s">
        <v>119</v>
      </c>
      <c r="U99" s="22" t="s">
        <v>119</v>
      </c>
      <c r="V99" s="69" t="s">
        <v>119</v>
      </c>
      <c r="W99" s="104" t="s">
        <v>119</v>
      </c>
      <c r="X99" s="96"/>
    </row>
    <row r="100" spans="1:24" x14ac:dyDescent="0.25">
      <c r="A100" s="35" t="s">
        <v>56</v>
      </c>
      <c r="B100" s="92" t="s">
        <v>119</v>
      </c>
      <c r="C100" s="22" t="s">
        <v>119</v>
      </c>
      <c r="D100" s="22" t="s">
        <v>119</v>
      </c>
      <c r="E100" s="22" t="s">
        <v>119</v>
      </c>
      <c r="F100" s="22" t="s">
        <v>119</v>
      </c>
      <c r="G100" s="22" t="s">
        <v>119</v>
      </c>
      <c r="H100" s="22" t="s">
        <v>119</v>
      </c>
      <c r="I100" s="22" t="s">
        <v>119</v>
      </c>
      <c r="J100" s="22" t="s">
        <v>119</v>
      </c>
      <c r="K100" s="22" t="s">
        <v>119</v>
      </c>
      <c r="L100" s="22" t="s">
        <v>119</v>
      </c>
      <c r="M100" s="22" t="s">
        <v>119</v>
      </c>
      <c r="N100" s="22" t="s">
        <v>119</v>
      </c>
      <c r="O100" s="22" t="s">
        <v>119</v>
      </c>
      <c r="P100" s="22" t="s">
        <v>119</v>
      </c>
      <c r="Q100" s="22" t="s">
        <v>119</v>
      </c>
      <c r="R100" s="22" t="s">
        <v>119</v>
      </c>
      <c r="S100" s="22" t="s">
        <v>119</v>
      </c>
      <c r="T100" s="22" t="s">
        <v>119</v>
      </c>
      <c r="U100" s="22" t="s">
        <v>119</v>
      </c>
      <c r="V100" s="69" t="s">
        <v>119</v>
      </c>
      <c r="W100" s="104" t="s">
        <v>119</v>
      </c>
      <c r="X100" s="96"/>
    </row>
    <row r="101" spans="1:24" ht="30" x14ac:dyDescent="0.25">
      <c r="A101" s="35" t="s">
        <v>57</v>
      </c>
      <c r="B101" s="92">
        <v>11.4</v>
      </c>
      <c r="C101" s="22">
        <v>12.3</v>
      </c>
      <c r="D101" s="22">
        <v>12.9</v>
      </c>
      <c r="E101" s="22">
        <v>13.5</v>
      </c>
      <c r="F101" s="22">
        <v>13.1</v>
      </c>
      <c r="G101" s="22">
        <v>13.3</v>
      </c>
      <c r="H101" s="22">
        <v>12.9</v>
      </c>
      <c r="I101" s="22">
        <v>13.2</v>
      </c>
      <c r="J101" s="22">
        <v>14</v>
      </c>
      <c r="K101" s="22">
        <v>17.3</v>
      </c>
      <c r="L101" s="22">
        <v>17.7</v>
      </c>
      <c r="M101" s="22">
        <v>18.100000000000001</v>
      </c>
      <c r="N101" s="22">
        <v>17.5</v>
      </c>
      <c r="O101" s="22">
        <v>19.3</v>
      </c>
      <c r="P101" s="22">
        <v>16.5</v>
      </c>
      <c r="Q101" s="22">
        <v>12.1</v>
      </c>
      <c r="R101" s="22">
        <v>11.8</v>
      </c>
      <c r="S101" s="22">
        <v>17.3</v>
      </c>
      <c r="T101" s="22">
        <v>17.8</v>
      </c>
      <c r="U101" s="22">
        <v>19</v>
      </c>
      <c r="V101" s="69">
        <v>16.5</v>
      </c>
      <c r="W101" s="104">
        <v>17.5</v>
      </c>
      <c r="X101" s="96"/>
    </row>
    <row r="102" spans="1:24" x14ac:dyDescent="0.25">
      <c r="A102" s="35" t="s">
        <v>58</v>
      </c>
      <c r="B102" s="92">
        <v>10</v>
      </c>
      <c r="C102" s="22">
        <v>10.6</v>
      </c>
      <c r="D102" s="22">
        <v>11.1</v>
      </c>
      <c r="E102" s="22">
        <v>11.2</v>
      </c>
      <c r="F102" s="22">
        <v>11.3</v>
      </c>
      <c r="G102" s="22">
        <v>11.9</v>
      </c>
      <c r="H102" s="22">
        <v>11.9</v>
      </c>
      <c r="I102" s="22">
        <v>12</v>
      </c>
      <c r="J102" s="22">
        <v>12</v>
      </c>
      <c r="K102" s="22">
        <v>12.7</v>
      </c>
      <c r="L102" s="22">
        <v>16.600000000000001</v>
      </c>
      <c r="M102" s="22">
        <v>16.8</v>
      </c>
      <c r="N102" s="22">
        <v>14.1</v>
      </c>
      <c r="O102" s="22">
        <v>13.5</v>
      </c>
      <c r="P102" s="22">
        <v>13.4</v>
      </c>
      <c r="Q102" s="22">
        <v>13.7</v>
      </c>
      <c r="R102" s="22">
        <v>13.8</v>
      </c>
      <c r="S102" s="22">
        <v>14.2</v>
      </c>
      <c r="T102" s="22">
        <v>15</v>
      </c>
      <c r="U102" s="22">
        <v>15.3</v>
      </c>
      <c r="V102" s="69">
        <v>15.3</v>
      </c>
      <c r="W102" s="104">
        <v>16.2</v>
      </c>
      <c r="X102" s="96"/>
    </row>
    <row r="103" spans="1:24" x14ac:dyDescent="0.25">
      <c r="A103" s="35" t="s">
        <v>59</v>
      </c>
      <c r="B103" s="92">
        <v>23</v>
      </c>
      <c r="C103" s="22">
        <v>24.1</v>
      </c>
      <c r="D103" s="22">
        <v>25.2</v>
      </c>
      <c r="E103" s="22">
        <v>27.1</v>
      </c>
      <c r="F103" s="22">
        <v>30.8</v>
      </c>
      <c r="G103" s="22">
        <v>31.7</v>
      </c>
      <c r="H103" s="22">
        <v>32.1</v>
      </c>
      <c r="I103" s="22">
        <v>33.799999999999997</v>
      </c>
      <c r="J103" s="22">
        <v>36.9</v>
      </c>
      <c r="K103" s="22">
        <v>41.7</v>
      </c>
      <c r="L103" s="22">
        <v>42.6</v>
      </c>
      <c r="M103" s="22">
        <v>41.6</v>
      </c>
      <c r="N103" s="22">
        <v>39.200000000000003</v>
      </c>
      <c r="O103" s="22">
        <v>40.1</v>
      </c>
      <c r="P103" s="22">
        <v>40.1</v>
      </c>
      <c r="Q103" s="22">
        <v>38</v>
      </c>
      <c r="R103" s="22">
        <v>38.9</v>
      </c>
      <c r="S103" s="22">
        <v>40.1</v>
      </c>
      <c r="T103" s="22">
        <v>42.3</v>
      </c>
      <c r="U103" s="22">
        <v>42.4</v>
      </c>
      <c r="V103" s="69">
        <v>44.3</v>
      </c>
      <c r="W103" s="104">
        <v>45.6</v>
      </c>
      <c r="X103" s="96"/>
    </row>
    <row r="104" spans="1:24" ht="30" x14ac:dyDescent="0.25">
      <c r="A104" s="35" t="s">
        <v>60</v>
      </c>
      <c r="B104" s="92">
        <v>4.8</v>
      </c>
      <c r="C104" s="22">
        <v>4.8</v>
      </c>
      <c r="D104" s="22">
        <v>4.9000000000000004</v>
      </c>
      <c r="E104" s="22">
        <v>5</v>
      </c>
      <c r="F104" s="22">
        <v>5.2</v>
      </c>
      <c r="G104" s="22">
        <v>5.2</v>
      </c>
      <c r="H104" s="22">
        <v>5.6</v>
      </c>
      <c r="I104" s="22">
        <v>5.9</v>
      </c>
      <c r="J104" s="22">
        <v>6.2</v>
      </c>
      <c r="K104" s="22">
        <v>7.1</v>
      </c>
      <c r="L104" s="22">
        <v>7.6</v>
      </c>
      <c r="M104" s="22">
        <v>7.6</v>
      </c>
      <c r="N104" s="22">
        <v>7.5</v>
      </c>
      <c r="O104" s="22">
        <v>6.9</v>
      </c>
      <c r="P104" s="22">
        <v>7.4</v>
      </c>
      <c r="Q104" s="22">
        <v>7.6</v>
      </c>
      <c r="R104" s="22">
        <v>7.5</v>
      </c>
      <c r="S104" s="22">
        <v>7.9</v>
      </c>
      <c r="T104" s="22">
        <v>7.7</v>
      </c>
      <c r="U104" s="22">
        <v>5.6</v>
      </c>
      <c r="V104" s="69">
        <v>5.2</v>
      </c>
      <c r="W104" s="104">
        <v>4.8</v>
      </c>
      <c r="X104" s="96"/>
    </row>
    <row r="105" spans="1:24" x14ac:dyDescent="0.25">
      <c r="A105" s="43" t="s">
        <v>61</v>
      </c>
      <c r="B105" s="92">
        <v>0.4</v>
      </c>
      <c r="C105" s="22">
        <v>0.4</v>
      </c>
      <c r="D105" s="22">
        <v>0.5</v>
      </c>
      <c r="E105" s="22">
        <v>0.7</v>
      </c>
      <c r="F105" s="22">
        <v>0.9</v>
      </c>
      <c r="G105" s="22">
        <v>1.2</v>
      </c>
      <c r="H105" s="22">
        <v>1.2</v>
      </c>
      <c r="I105" s="22">
        <v>1.1000000000000001</v>
      </c>
      <c r="J105" s="22">
        <v>1.3</v>
      </c>
      <c r="K105" s="22">
        <v>1.2</v>
      </c>
      <c r="L105" s="22">
        <v>1</v>
      </c>
      <c r="M105" s="22">
        <v>1.4</v>
      </c>
      <c r="N105" s="22">
        <v>1.7</v>
      </c>
      <c r="O105" s="22">
        <v>2.2999999999999998</v>
      </c>
      <c r="P105" s="22">
        <v>3.5</v>
      </c>
      <c r="Q105" s="22">
        <v>3.6</v>
      </c>
      <c r="R105" s="22">
        <v>2.7</v>
      </c>
      <c r="S105" s="22">
        <v>2.9</v>
      </c>
      <c r="T105" s="22">
        <v>2.2000000000000002</v>
      </c>
      <c r="U105" s="22">
        <v>3</v>
      </c>
      <c r="V105" s="69">
        <v>3.3</v>
      </c>
      <c r="W105" s="104">
        <v>2.7</v>
      </c>
      <c r="X105" s="96"/>
    </row>
    <row r="106" spans="1:24" x14ac:dyDescent="0.25"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</row>
    <row r="107" spans="1:24" x14ac:dyDescent="0.25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</row>
    <row r="108" spans="1:24" ht="15.75" x14ac:dyDescent="0.25">
      <c r="A108" s="53" t="s">
        <v>108</v>
      </c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</row>
    <row r="109" spans="1:24" x14ac:dyDescent="0.25">
      <c r="A109" s="52" t="s">
        <v>62</v>
      </c>
      <c r="B109" s="94" t="s">
        <v>0</v>
      </c>
      <c r="C109" s="94" t="s">
        <v>84</v>
      </c>
      <c r="D109" s="94" t="s">
        <v>83</v>
      </c>
      <c r="E109" s="94" t="s">
        <v>82</v>
      </c>
      <c r="F109" s="94" t="s">
        <v>81</v>
      </c>
      <c r="G109" s="94" t="s">
        <v>80</v>
      </c>
      <c r="H109" s="94" t="s">
        <v>79</v>
      </c>
      <c r="I109" s="94" t="s">
        <v>78</v>
      </c>
      <c r="J109" s="94" t="s">
        <v>77</v>
      </c>
      <c r="K109" s="94" t="s">
        <v>76</v>
      </c>
      <c r="L109" s="94" t="s">
        <v>75</v>
      </c>
      <c r="M109" s="94" t="s">
        <v>74</v>
      </c>
      <c r="N109" s="94" t="s">
        <v>73</v>
      </c>
      <c r="O109" s="94" t="s">
        <v>72</v>
      </c>
      <c r="P109" s="94" t="s">
        <v>71</v>
      </c>
      <c r="Q109" s="94" t="s">
        <v>70</v>
      </c>
      <c r="R109" s="94" t="s">
        <v>69</v>
      </c>
      <c r="S109" s="94" t="s">
        <v>68</v>
      </c>
      <c r="T109" s="94" t="s">
        <v>27</v>
      </c>
      <c r="U109" s="95" t="s">
        <v>26</v>
      </c>
      <c r="V109" s="94" t="s">
        <v>115</v>
      </c>
      <c r="W109" s="105" t="s">
        <v>128</v>
      </c>
      <c r="X109" s="96"/>
    </row>
    <row r="110" spans="1:24" x14ac:dyDescent="0.25">
      <c r="A110" s="42" t="s">
        <v>30</v>
      </c>
      <c r="B110" s="22">
        <v>849.6</v>
      </c>
      <c r="C110" s="22">
        <v>927.1</v>
      </c>
      <c r="D110" s="22">
        <v>882.4</v>
      </c>
      <c r="E110" s="22">
        <v>883.5</v>
      </c>
      <c r="F110" s="22">
        <v>785.3</v>
      </c>
      <c r="G110" s="22">
        <v>883.8</v>
      </c>
      <c r="H110" s="22">
        <v>917</v>
      </c>
      <c r="I110" s="22">
        <v>956.4</v>
      </c>
      <c r="J110" s="22">
        <v>1000</v>
      </c>
      <c r="K110" s="22">
        <v>819.8</v>
      </c>
      <c r="L110" s="22">
        <v>897.1</v>
      </c>
      <c r="M110" s="22">
        <v>967.2</v>
      </c>
      <c r="N110" s="22">
        <v>947.9</v>
      </c>
      <c r="O110" s="22">
        <v>875.2</v>
      </c>
      <c r="P110" s="22">
        <v>943.6</v>
      </c>
      <c r="Q110" s="22">
        <v>894.1</v>
      </c>
      <c r="R110" s="22">
        <v>876.6</v>
      </c>
      <c r="S110" s="22">
        <v>957.9</v>
      </c>
      <c r="T110" s="22">
        <v>1020.8</v>
      </c>
      <c r="U110" s="22">
        <v>1000.4</v>
      </c>
      <c r="V110" s="69">
        <v>1013.1</v>
      </c>
      <c r="W110" s="69">
        <v>990.7</v>
      </c>
      <c r="X110" s="96"/>
    </row>
    <row r="111" spans="1:24" x14ac:dyDescent="0.25">
      <c r="A111" s="35" t="s">
        <v>32</v>
      </c>
      <c r="B111" s="22">
        <v>15.5</v>
      </c>
      <c r="C111" s="22">
        <v>15.9</v>
      </c>
      <c r="D111" s="22">
        <v>15.7</v>
      </c>
      <c r="E111" s="22">
        <v>14.9</v>
      </c>
      <c r="F111" s="22">
        <v>17.399999999999999</v>
      </c>
      <c r="G111" s="22">
        <v>16.8</v>
      </c>
      <c r="H111" s="22">
        <v>15.2</v>
      </c>
      <c r="I111" s="22">
        <v>19.899999999999999</v>
      </c>
      <c r="J111" s="22">
        <v>20.100000000000001</v>
      </c>
      <c r="K111" s="22">
        <v>19.2</v>
      </c>
      <c r="L111" s="22">
        <v>19.2</v>
      </c>
      <c r="M111" s="22">
        <v>18</v>
      </c>
      <c r="N111" s="22">
        <v>19.600000000000001</v>
      </c>
      <c r="O111" s="22">
        <v>19.8</v>
      </c>
      <c r="P111" s="22">
        <v>22.5</v>
      </c>
      <c r="Q111" s="22">
        <v>18.600000000000001</v>
      </c>
      <c r="R111" s="22">
        <v>21</v>
      </c>
      <c r="S111" s="22">
        <v>19.600000000000001</v>
      </c>
      <c r="T111" s="22">
        <v>20.100000000000001</v>
      </c>
      <c r="U111" s="22">
        <v>22.4</v>
      </c>
      <c r="V111" s="69">
        <v>27.9</v>
      </c>
      <c r="W111" s="69">
        <v>28</v>
      </c>
      <c r="X111" s="96"/>
    </row>
    <row r="112" spans="1:24" x14ac:dyDescent="0.25">
      <c r="A112" s="35" t="s">
        <v>33</v>
      </c>
      <c r="B112" s="22">
        <v>32.6</v>
      </c>
      <c r="C112" s="22">
        <v>28.8</v>
      </c>
      <c r="D112" s="22">
        <v>30</v>
      </c>
      <c r="E112" s="22">
        <v>29.3</v>
      </c>
      <c r="F112" s="22">
        <v>28</v>
      </c>
      <c r="G112" s="22">
        <v>27.8</v>
      </c>
      <c r="H112" s="22">
        <v>28.8</v>
      </c>
      <c r="I112" s="22">
        <v>40.200000000000003</v>
      </c>
      <c r="J112" s="22">
        <v>39.200000000000003</v>
      </c>
      <c r="K112" s="22">
        <v>29.4</v>
      </c>
      <c r="L112" s="22">
        <v>33.6</v>
      </c>
      <c r="M112" s="22">
        <v>35.5</v>
      </c>
      <c r="N112" s="22">
        <v>33.4</v>
      </c>
      <c r="O112" s="22">
        <v>39.299999999999997</v>
      </c>
      <c r="P112" s="22">
        <v>50.9</v>
      </c>
      <c r="Q112" s="22">
        <v>51</v>
      </c>
      <c r="R112" s="22">
        <v>52.3</v>
      </c>
      <c r="S112" s="22">
        <v>56.6</v>
      </c>
      <c r="T112" s="22">
        <v>58.6</v>
      </c>
      <c r="U112" s="22">
        <v>49</v>
      </c>
      <c r="V112" s="69">
        <v>49.7</v>
      </c>
      <c r="W112" s="69">
        <v>55.8</v>
      </c>
      <c r="X112" s="96"/>
    </row>
    <row r="113" spans="1:24" x14ac:dyDescent="0.25">
      <c r="A113" s="35" t="s">
        <v>34</v>
      </c>
      <c r="B113" s="22" t="s">
        <v>119</v>
      </c>
      <c r="C113" s="22" t="s">
        <v>119</v>
      </c>
      <c r="D113" s="22" t="s">
        <v>119</v>
      </c>
      <c r="E113" s="22" t="s">
        <v>119</v>
      </c>
      <c r="F113" s="22" t="s">
        <v>119</v>
      </c>
      <c r="G113" s="22" t="s">
        <v>119</v>
      </c>
      <c r="H113" s="22" t="s">
        <v>119</v>
      </c>
      <c r="I113" s="22" t="s">
        <v>119</v>
      </c>
      <c r="J113" s="22" t="s">
        <v>119</v>
      </c>
      <c r="K113" s="22" t="s">
        <v>119</v>
      </c>
      <c r="L113" s="22" t="s">
        <v>119</v>
      </c>
      <c r="M113" s="22" t="s">
        <v>119</v>
      </c>
      <c r="N113" s="22" t="s">
        <v>119</v>
      </c>
      <c r="O113" s="22" t="s">
        <v>119</v>
      </c>
      <c r="P113" s="22" t="s">
        <v>119</v>
      </c>
      <c r="Q113" s="22" t="s">
        <v>119</v>
      </c>
      <c r="R113" s="22" t="s">
        <v>119</v>
      </c>
      <c r="S113" s="22" t="s">
        <v>119</v>
      </c>
      <c r="T113" s="22" t="s">
        <v>119</v>
      </c>
      <c r="U113" s="22" t="s">
        <v>119</v>
      </c>
      <c r="V113" s="69" t="s">
        <v>119</v>
      </c>
      <c r="W113" s="69" t="s">
        <v>119</v>
      </c>
      <c r="X113" s="96"/>
    </row>
    <row r="114" spans="1:24" x14ac:dyDescent="0.25">
      <c r="A114" s="35" t="s">
        <v>35</v>
      </c>
      <c r="B114" s="22">
        <v>1.3</v>
      </c>
      <c r="C114" s="22">
        <v>1.3</v>
      </c>
      <c r="D114" s="22">
        <v>1.3</v>
      </c>
      <c r="E114" s="22">
        <v>1.2</v>
      </c>
      <c r="F114" s="22">
        <v>1.4</v>
      </c>
      <c r="G114" s="22">
        <v>1.4</v>
      </c>
      <c r="H114" s="22">
        <v>1.2</v>
      </c>
      <c r="I114" s="22">
        <v>1.2</v>
      </c>
      <c r="J114" s="22">
        <v>1.2</v>
      </c>
      <c r="K114" s="22">
        <v>1.1000000000000001</v>
      </c>
      <c r="L114" s="22">
        <v>1.1000000000000001</v>
      </c>
      <c r="M114" s="22">
        <v>1.2</v>
      </c>
      <c r="N114" s="22">
        <v>1.4</v>
      </c>
      <c r="O114" s="22">
        <v>2.2999999999999998</v>
      </c>
      <c r="P114" s="22">
        <v>3</v>
      </c>
      <c r="Q114" s="22">
        <v>2.7</v>
      </c>
      <c r="R114" s="22">
        <v>3</v>
      </c>
      <c r="S114" s="22">
        <v>3.7</v>
      </c>
      <c r="T114" s="22">
        <v>3.5</v>
      </c>
      <c r="U114" s="22">
        <v>4.2</v>
      </c>
      <c r="V114" s="69">
        <v>2.5</v>
      </c>
      <c r="W114" s="69">
        <v>0.6</v>
      </c>
      <c r="X114" s="96"/>
    </row>
    <row r="115" spans="1:24" x14ac:dyDescent="0.25">
      <c r="A115" s="35" t="s">
        <v>36</v>
      </c>
      <c r="B115" s="22" t="s">
        <v>119</v>
      </c>
      <c r="C115" s="22" t="s">
        <v>119</v>
      </c>
      <c r="D115" s="22" t="s">
        <v>119</v>
      </c>
      <c r="E115" s="22" t="s">
        <v>119</v>
      </c>
      <c r="F115" s="22" t="s">
        <v>119</v>
      </c>
      <c r="G115" s="22" t="s">
        <v>119</v>
      </c>
      <c r="H115" s="22" t="s">
        <v>119</v>
      </c>
      <c r="I115" s="22" t="s">
        <v>119</v>
      </c>
      <c r="J115" s="22" t="s">
        <v>119</v>
      </c>
      <c r="K115" s="22" t="s">
        <v>119</v>
      </c>
      <c r="L115" s="22" t="s">
        <v>119</v>
      </c>
      <c r="M115" s="22" t="s">
        <v>119</v>
      </c>
      <c r="N115" s="22" t="s">
        <v>119</v>
      </c>
      <c r="O115" s="22" t="s">
        <v>119</v>
      </c>
      <c r="P115" s="22" t="s">
        <v>119</v>
      </c>
      <c r="Q115" s="22" t="s">
        <v>119</v>
      </c>
      <c r="R115" s="22" t="s">
        <v>119</v>
      </c>
      <c r="S115" s="22" t="s">
        <v>119</v>
      </c>
      <c r="T115" s="22" t="s">
        <v>119</v>
      </c>
      <c r="U115" s="22" t="s">
        <v>119</v>
      </c>
      <c r="V115" s="69" t="s">
        <v>119</v>
      </c>
      <c r="W115" s="69" t="s">
        <v>119</v>
      </c>
      <c r="X115" s="96"/>
    </row>
    <row r="116" spans="1:24" x14ac:dyDescent="0.25">
      <c r="A116" s="35" t="s">
        <v>37</v>
      </c>
      <c r="B116" s="22" t="s">
        <v>119</v>
      </c>
      <c r="C116" s="22" t="s">
        <v>119</v>
      </c>
      <c r="D116" s="22" t="s">
        <v>119</v>
      </c>
      <c r="E116" s="22" t="s">
        <v>119</v>
      </c>
      <c r="F116" s="22" t="s">
        <v>119</v>
      </c>
      <c r="G116" s="22" t="s">
        <v>119</v>
      </c>
      <c r="H116" s="22" t="s">
        <v>119</v>
      </c>
      <c r="I116" s="22" t="s">
        <v>119</v>
      </c>
      <c r="J116" s="22" t="s">
        <v>119</v>
      </c>
      <c r="K116" s="22" t="s">
        <v>119</v>
      </c>
      <c r="L116" s="22" t="s">
        <v>119</v>
      </c>
      <c r="M116" s="22" t="s">
        <v>119</v>
      </c>
      <c r="N116" s="22" t="s">
        <v>119</v>
      </c>
      <c r="O116" s="22" t="s">
        <v>119</v>
      </c>
      <c r="P116" s="22" t="s">
        <v>119</v>
      </c>
      <c r="Q116" s="22" t="s">
        <v>119</v>
      </c>
      <c r="R116" s="22" t="s">
        <v>119</v>
      </c>
      <c r="S116" s="22" t="s">
        <v>119</v>
      </c>
      <c r="T116" s="22" t="s">
        <v>119</v>
      </c>
      <c r="U116" s="22" t="s">
        <v>119</v>
      </c>
      <c r="V116" s="69" t="s">
        <v>119</v>
      </c>
      <c r="W116" s="69" t="s">
        <v>119</v>
      </c>
      <c r="X116" s="96"/>
    </row>
    <row r="117" spans="1:24" x14ac:dyDescent="0.25">
      <c r="A117" s="35" t="s">
        <v>38</v>
      </c>
      <c r="B117" s="22" t="s">
        <v>119</v>
      </c>
      <c r="C117" s="22" t="s">
        <v>119</v>
      </c>
      <c r="D117" s="22" t="s">
        <v>119</v>
      </c>
      <c r="E117" s="22" t="s">
        <v>119</v>
      </c>
      <c r="F117" s="22" t="s">
        <v>119</v>
      </c>
      <c r="G117" s="22" t="s">
        <v>119</v>
      </c>
      <c r="H117" s="22" t="s">
        <v>119</v>
      </c>
      <c r="I117" s="22" t="s">
        <v>119</v>
      </c>
      <c r="J117" s="22" t="s">
        <v>119</v>
      </c>
      <c r="K117" s="22" t="s">
        <v>119</v>
      </c>
      <c r="L117" s="22" t="s">
        <v>119</v>
      </c>
      <c r="M117" s="22" t="s">
        <v>119</v>
      </c>
      <c r="N117" s="22" t="s">
        <v>119</v>
      </c>
      <c r="O117" s="22" t="s">
        <v>119</v>
      </c>
      <c r="P117" s="22" t="s">
        <v>119</v>
      </c>
      <c r="Q117" s="22" t="s">
        <v>119</v>
      </c>
      <c r="R117" s="22" t="s">
        <v>119</v>
      </c>
      <c r="S117" s="22" t="s">
        <v>119</v>
      </c>
      <c r="T117" s="22" t="s">
        <v>119</v>
      </c>
      <c r="U117" s="22" t="s">
        <v>119</v>
      </c>
      <c r="V117" s="69" t="s">
        <v>119</v>
      </c>
      <c r="W117" s="69" t="s">
        <v>119</v>
      </c>
      <c r="X117" s="96"/>
    </row>
    <row r="118" spans="1:24" x14ac:dyDescent="0.25">
      <c r="A118" s="35" t="s">
        <v>39</v>
      </c>
      <c r="B118" s="22" t="s">
        <v>119</v>
      </c>
      <c r="C118" s="22" t="s">
        <v>119</v>
      </c>
      <c r="D118" s="22" t="s">
        <v>119</v>
      </c>
      <c r="E118" s="22" t="s">
        <v>119</v>
      </c>
      <c r="F118" s="22" t="s">
        <v>119</v>
      </c>
      <c r="G118" s="22" t="s">
        <v>119</v>
      </c>
      <c r="H118" s="22" t="s">
        <v>119</v>
      </c>
      <c r="I118" s="22" t="s">
        <v>119</v>
      </c>
      <c r="J118" s="22" t="s">
        <v>119</v>
      </c>
      <c r="K118" s="22" t="s">
        <v>119</v>
      </c>
      <c r="L118" s="22" t="s">
        <v>119</v>
      </c>
      <c r="M118" s="22" t="s">
        <v>119</v>
      </c>
      <c r="N118" s="22" t="s">
        <v>119</v>
      </c>
      <c r="O118" s="22" t="s">
        <v>119</v>
      </c>
      <c r="P118" s="22" t="s">
        <v>119</v>
      </c>
      <c r="Q118" s="22" t="s">
        <v>119</v>
      </c>
      <c r="R118" s="22" t="s">
        <v>119</v>
      </c>
      <c r="S118" s="22" t="s">
        <v>119</v>
      </c>
      <c r="T118" s="22" t="s">
        <v>119</v>
      </c>
      <c r="U118" s="22" t="s">
        <v>119</v>
      </c>
      <c r="V118" s="69" t="s">
        <v>119</v>
      </c>
      <c r="W118" s="69" t="s">
        <v>119</v>
      </c>
      <c r="X118" s="96"/>
    </row>
    <row r="119" spans="1:24" x14ac:dyDescent="0.25">
      <c r="A119" s="35" t="s">
        <v>40</v>
      </c>
      <c r="B119" s="22" t="s">
        <v>119</v>
      </c>
      <c r="C119" s="22" t="s">
        <v>119</v>
      </c>
      <c r="D119" s="22" t="s">
        <v>119</v>
      </c>
      <c r="E119" s="22" t="s">
        <v>119</v>
      </c>
      <c r="F119" s="22" t="s">
        <v>119</v>
      </c>
      <c r="G119" s="22" t="s">
        <v>119</v>
      </c>
      <c r="H119" s="22" t="s">
        <v>119</v>
      </c>
      <c r="I119" s="22" t="s">
        <v>119</v>
      </c>
      <c r="J119" s="22" t="s">
        <v>119</v>
      </c>
      <c r="K119" s="22" t="s">
        <v>119</v>
      </c>
      <c r="L119" s="22" t="s">
        <v>119</v>
      </c>
      <c r="M119" s="22" t="s">
        <v>119</v>
      </c>
      <c r="N119" s="22" t="s">
        <v>119</v>
      </c>
      <c r="O119" s="22" t="s">
        <v>119</v>
      </c>
      <c r="P119" s="22" t="s">
        <v>119</v>
      </c>
      <c r="Q119" s="22" t="s">
        <v>119</v>
      </c>
      <c r="R119" s="22" t="s">
        <v>119</v>
      </c>
      <c r="S119" s="22" t="s">
        <v>119</v>
      </c>
      <c r="T119" s="22" t="s">
        <v>119</v>
      </c>
      <c r="U119" s="22" t="s">
        <v>119</v>
      </c>
      <c r="V119" s="69" t="s">
        <v>119</v>
      </c>
      <c r="W119" s="69" t="s">
        <v>119</v>
      </c>
      <c r="X119" s="96"/>
    </row>
    <row r="120" spans="1:24" ht="30" x14ac:dyDescent="0.25">
      <c r="A120" s="35" t="s">
        <v>41</v>
      </c>
      <c r="B120" s="22" t="s">
        <v>119</v>
      </c>
      <c r="C120" s="22" t="s">
        <v>119</v>
      </c>
      <c r="D120" s="22" t="s">
        <v>119</v>
      </c>
      <c r="E120" s="22" t="s">
        <v>119</v>
      </c>
      <c r="F120" s="22" t="s">
        <v>119</v>
      </c>
      <c r="G120" s="22" t="s">
        <v>119</v>
      </c>
      <c r="H120" s="22" t="s">
        <v>119</v>
      </c>
      <c r="I120" s="22" t="s">
        <v>119</v>
      </c>
      <c r="J120" s="22" t="s">
        <v>119</v>
      </c>
      <c r="K120" s="22" t="s">
        <v>119</v>
      </c>
      <c r="L120" s="22" t="s">
        <v>119</v>
      </c>
      <c r="M120" s="22" t="s">
        <v>119</v>
      </c>
      <c r="N120" s="22" t="s">
        <v>119</v>
      </c>
      <c r="O120" s="22" t="s">
        <v>119</v>
      </c>
      <c r="P120" s="22" t="s">
        <v>119</v>
      </c>
      <c r="Q120" s="22" t="s">
        <v>119</v>
      </c>
      <c r="R120" s="22" t="s">
        <v>119</v>
      </c>
      <c r="S120" s="22" t="s">
        <v>119</v>
      </c>
      <c r="T120" s="22" t="s">
        <v>119</v>
      </c>
      <c r="U120" s="22" t="s">
        <v>119</v>
      </c>
      <c r="V120" s="69" t="s">
        <v>119</v>
      </c>
      <c r="W120" s="69" t="s">
        <v>119</v>
      </c>
      <c r="X120" s="96"/>
    </row>
    <row r="121" spans="1:24" x14ac:dyDescent="0.25">
      <c r="A121" s="35" t="s">
        <v>42</v>
      </c>
      <c r="B121" s="22" t="s">
        <v>119</v>
      </c>
      <c r="C121" s="22" t="s">
        <v>119</v>
      </c>
      <c r="D121" s="22" t="s">
        <v>119</v>
      </c>
      <c r="E121" s="22" t="s">
        <v>119</v>
      </c>
      <c r="F121" s="22" t="s">
        <v>119</v>
      </c>
      <c r="G121" s="22" t="s">
        <v>119</v>
      </c>
      <c r="H121" s="22" t="s">
        <v>119</v>
      </c>
      <c r="I121" s="22" t="s">
        <v>119</v>
      </c>
      <c r="J121" s="22" t="s">
        <v>119</v>
      </c>
      <c r="K121" s="22" t="s">
        <v>119</v>
      </c>
      <c r="L121" s="22" t="s">
        <v>119</v>
      </c>
      <c r="M121" s="22" t="s">
        <v>119</v>
      </c>
      <c r="N121" s="22" t="s">
        <v>119</v>
      </c>
      <c r="O121" s="22" t="s">
        <v>119</v>
      </c>
      <c r="P121" s="22" t="s">
        <v>119</v>
      </c>
      <c r="Q121" s="22" t="s">
        <v>119</v>
      </c>
      <c r="R121" s="22" t="s">
        <v>119</v>
      </c>
      <c r="S121" s="22" t="s">
        <v>119</v>
      </c>
      <c r="T121" s="22" t="s">
        <v>119</v>
      </c>
      <c r="U121" s="22" t="s">
        <v>119</v>
      </c>
      <c r="V121" s="69" t="s">
        <v>119</v>
      </c>
      <c r="W121" s="69" t="s">
        <v>119</v>
      </c>
      <c r="X121" s="96"/>
    </row>
    <row r="122" spans="1:24" x14ac:dyDescent="0.25">
      <c r="A122" s="35" t="s">
        <v>43</v>
      </c>
      <c r="B122" s="22" t="s">
        <v>119</v>
      </c>
      <c r="C122" s="22" t="s">
        <v>119</v>
      </c>
      <c r="D122" s="22" t="s">
        <v>119</v>
      </c>
      <c r="E122" s="22" t="s">
        <v>119</v>
      </c>
      <c r="F122" s="22" t="s">
        <v>119</v>
      </c>
      <c r="G122" s="22" t="s">
        <v>119</v>
      </c>
      <c r="H122" s="22" t="s">
        <v>119</v>
      </c>
      <c r="I122" s="22" t="s">
        <v>119</v>
      </c>
      <c r="J122" s="22" t="s">
        <v>119</v>
      </c>
      <c r="K122" s="22" t="s">
        <v>119</v>
      </c>
      <c r="L122" s="22" t="s">
        <v>119</v>
      </c>
      <c r="M122" s="22" t="s">
        <v>119</v>
      </c>
      <c r="N122" s="22" t="s">
        <v>119</v>
      </c>
      <c r="O122" s="22" t="s">
        <v>119</v>
      </c>
      <c r="P122" s="22" t="s">
        <v>119</v>
      </c>
      <c r="Q122" s="22" t="s">
        <v>119</v>
      </c>
      <c r="R122" s="22" t="s">
        <v>119</v>
      </c>
      <c r="S122" s="22" t="s">
        <v>119</v>
      </c>
      <c r="T122" s="22" t="s">
        <v>119</v>
      </c>
      <c r="U122" s="22" t="s">
        <v>119</v>
      </c>
      <c r="V122" s="69" t="s">
        <v>119</v>
      </c>
      <c r="W122" s="69" t="s">
        <v>119</v>
      </c>
      <c r="X122" s="96"/>
    </row>
    <row r="123" spans="1:24" x14ac:dyDescent="0.25">
      <c r="A123" s="35" t="s">
        <v>44</v>
      </c>
      <c r="B123" s="22" t="s">
        <v>119</v>
      </c>
      <c r="C123" s="22" t="s">
        <v>119</v>
      </c>
      <c r="D123" s="22" t="s">
        <v>119</v>
      </c>
      <c r="E123" s="22" t="s">
        <v>119</v>
      </c>
      <c r="F123" s="22" t="s">
        <v>119</v>
      </c>
      <c r="G123" s="22" t="s">
        <v>119</v>
      </c>
      <c r="H123" s="22" t="s">
        <v>119</v>
      </c>
      <c r="I123" s="22" t="s">
        <v>119</v>
      </c>
      <c r="J123" s="22" t="s">
        <v>119</v>
      </c>
      <c r="K123" s="22" t="s">
        <v>119</v>
      </c>
      <c r="L123" s="22" t="s">
        <v>119</v>
      </c>
      <c r="M123" s="22" t="s">
        <v>119</v>
      </c>
      <c r="N123" s="22" t="s">
        <v>119</v>
      </c>
      <c r="O123" s="22" t="s">
        <v>119</v>
      </c>
      <c r="P123" s="22" t="s">
        <v>119</v>
      </c>
      <c r="Q123" s="22" t="s">
        <v>119</v>
      </c>
      <c r="R123" s="22" t="s">
        <v>119</v>
      </c>
      <c r="S123" s="22" t="s">
        <v>119</v>
      </c>
      <c r="T123" s="22" t="s">
        <v>119</v>
      </c>
      <c r="U123" s="22" t="s">
        <v>119</v>
      </c>
      <c r="V123" s="69" t="s">
        <v>119</v>
      </c>
      <c r="W123" s="69" t="s">
        <v>119</v>
      </c>
      <c r="X123" s="96"/>
    </row>
    <row r="124" spans="1:24" ht="30" x14ac:dyDescent="0.25">
      <c r="A124" s="35" t="s">
        <v>45</v>
      </c>
      <c r="B124" s="22" t="s">
        <v>119</v>
      </c>
      <c r="C124" s="22" t="s">
        <v>119</v>
      </c>
      <c r="D124" s="22" t="s">
        <v>119</v>
      </c>
      <c r="E124" s="22" t="s">
        <v>119</v>
      </c>
      <c r="F124" s="22" t="s">
        <v>119</v>
      </c>
      <c r="G124" s="22" t="s">
        <v>119</v>
      </c>
      <c r="H124" s="22" t="s">
        <v>119</v>
      </c>
      <c r="I124" s="22" t="s">
        <v>119</v>
      </c>
      <c r="J124" s="22" t="s">
        <v>119</v>
      </c>
      <c r="K124" s="22" t="s">
        <v>119</v>
      </c>
      <c r="L124" s="22" t="s">
        <v>119</v>
      </c>
      <c r="M124" s="22" t="s">
        <v>119</v>
      </c>
      <c r="N124" s="22" t="s">
        <v>119</v>
      </c>
      <c r="O124" s="22" t="s">
        <v>119</v>
      </c>
      <c r="P124" s="22" t="s">
        <v>119</v>
      </c>
      <c r="Q124" s="22" t="s">
        <v>119</v>
      </c>
      <c r="R124" s="22" t="s">
        <v>119</v>
      </c>
      <c r="S124" s="22" t="s">
        <v>119</v>
      </c>
      <c r="T124" s="22" t="s">
        <v>119</v>
      </c>
      <c r="U124" s="22" t="s">
        <v>119</v>
      </c>
      <c r="V124" s="69" t="s">
        <v>119</v>
      </c>
      <c r="W124" s="69" t="s">
        <v>119</v>
      </c>
      <c r="X124" s="96"/>
    </row>
    <row r="125" spans="1:24" x14ac:dyDescent="0.25">
      <c r="A125" s="35" t="s">
        <v>46</v>
      </c>
      <c r="B125" s="22" t="s">
        <v>119</v>
      </c>
      <c r="C125" s="22" t="s">
        <v>119</v>
      </c>
      <c r="D125" s="22" t="s">
        <v>119</v>
      </c>
      <c r="E125" s="22" t="s">
        <v>119</v>
      </c>
      <c r="F125" s="22" t="s">
        <v>119</v>
      </c>
      <c r="G125" s="22" t="s">
        <v>119</v>
      </c>
      <c r="H125" s="22" t="s">
        <v>119</v>
      </c>
      <c r="I125" s="22" t="s">
        <v>119</v>
      </c>
      <c r="J125" s="22" t="s">
        <v>119</v>
      </c>
      <c r="K125" s="22" t="s">
        <v>119</v>
      </c>
      <c r="L125" s="22" t="s">
        <v>119</v>
      </c>
      <c r="M125" s="22" t="s">
        <v>119</v>
      </c>
      <c r="N125" s="22" t="s">
        <v>119</v>
      </c>
      <c r="O125" s="22" t="s">
        <v>119</v>
      </c>
      <c r="P125" s="22" t="s">
        <v>119</v>
      </c>
      <c r="Q125" s="22" t="s">
        <v>119</v>
      </c>
      <c r="R125" s="22" t="s">
        <v>119</v>
      </c>
      <c r="S125" s="22" t="s">
        <v>119</v>
      </c>
      <c r="T125" s="22" t="s">
        <v>119</v>
      </c>
      <c r="U125" s="22" t="s">
        <v>119</v>
      </c>
      <c r="V125" s="69" t="s">
        <v>119</v>
      </c>
      <c r="W125" s="69" t="s">
        <v>119</v>
      </c>
      <c r="X125" s="96"/>
    </row>
    <row r="126" spans="1:24" x14ac:dyDescent="0.25">
      <c r="A126" s="35" t="s">
        <v>47</v>
      </c>
      <c r="B126" s="22">
        <v>40.299999999999997</v>
      </c>
      <c r="C126" s="22">
        <v>38.799999999999997</v>
      </c>
      <c r="D126" s="22">
        <v>40.799999999999997</v>
      </c>
      <c r="E126" s="22">
        <v>16</v>
      </c>
      <c r="F126" s="22">
        <v>49.8</v>
      </c>
      <c r="G126" s="22">
        <v>56.8</v>
      </c>
      <c r="H126" s="22">
        <v>55.1</v>
      </c>
      <c r="I126" s="22">
        <v>59.6</v>
      </c>
      <c r="J126" s="22">
        <v>59.6</v>
      </c>
      <c r="K126" s="22">
        <v>63.5</v>
      </c>
      <c r="L126" s="22">
        <v>62.3</v>
      </c>
      <c r="M126" s="22">
        <v>70.599999999999994</v>
      </c>
      <c r="N126" s="22">
        <v>61</v>
      </c>
      <c r="O126" s="22">
        <v>58.9</v>
      </c>
      <c r="P126" s="22">
        <v>59.4</v>
      </c>
      <c r="Q126" s="22">
        <v>66.900000000000006</v>
      </c>
      <c r="R126" s="22">
        <v>61.6</v>
      </c>
      <c r="S126" s="22">
        <v>61.4</v>
      </c>
      <c r="T126" s="22">
        <v>59.8</v>
      </c>
      <c r="U126" s="22">
        <v>64.8</v>
      </c>
      <c r="V126" s="69">
        <v>60.8</v>
      </c>
      <c r="W126" s="69">
        <v>62.2</v>
      </c>
      <c r="X126" s="96"/>
    </row>
    <row r="127" spans="1:24" ht="30" x14ac:dyDescent="0.25">
      <c r="A127" s="35" t="s">
        <v>48</v>
      </c>
      <c r="B127" s="22">
        <v>40.799999999999997</v>
      </c>
      <c r="C127" s="22">
        <v>44.5</v>
      </c>
      <c r="D127" s="22">
        <v>46.1</v>
      </c>
      <c r="E127" s="22">
        <v>48.3</v>
      </c>
      <c r="F127" s="22">
        <v>53.4</v>
      </c>
      <c r="G127" s="22">
        <v>50.3</v>
      </c>
      <c r="H127" s="22">
        <v>61.9</v>
      </c>
      <c r="I127" s="22">
        <v>92.7</v>
      </c>
      <c r="J127" s="22">
        <v>76.099999999999994</v>
      </c>
      <c r="K127" s="22">
        <v>73</v>
      </c>
      <c r="L127" s="22">
        <v>83.5</v>
      </c>
      <c r="M127" s="22">
        <v>108.8</v>
      </c>
      <c r="N127" s="22">
        <v>70</v>
      </c>
      <c r="O127" s="22">
        <v>60</v>
      </c>
      <c r="P127" s="22">
        <v>60.5</v>
      </c>
      <c r="Q127" s="22">
        <v>68.400000000000006</v>
      </c>
      <c r="R127" s="22">
        <v>66.400000000000006</v>
      </c>
      <c r="S127" s="22">
        <v>69.599999999999994</v>
      </c>
      <c r="T127" s="22">
        <v>68.599999999999994</v>
      </c>
      <c r="U127" s="22">
        <v>66.599999999999994</v>
      </c>
      <c r="V127" s="69">
        <v>66.8</v>
      </c>
      <c r="W127" s="69">
        <v>64.7</v>
      </c>
      <c r="X127" s="96"/>
    </row>
    <row r="128" spans="1:24" x14ac:dyDescent="0.25">
      <c r="A128" s="35" t="s">
        <v>49</v>
      </c>
      <c r="B128" s="22">
        <v>25.2</v>
      </c>
      <c r="C128" s="22">
        <v>27.6</v>
      </c>
      <c r="D128" s="22">
        <v>27.9</v>
      </c>
      <c r="E128" s="22">
        <v>28.9</v>
      </c>
      <c r="F128" s="22">
        <v>30.6</v>
      </c>
      <c r="G128" s="22">
        <v>32.5</v>
      </c>
      <c r="H128" s="22">
        <v>32.6</v>
      </c>
      <c r="I128" s="22">
        <v>33</v>
      </c>
      <c r="J128" s="22">
        <v>35.200000000000003</v>
      </c>
      <c r="K128" s="22">
        <v>35.299999999999997</v>
      </c>
      <c r="L128" s="22">
        <v>36.5</v>
      </c>
      <c r="M128" s="22">
        <v>36.4</v>
      </c>
      <c r="N128" s="22">
        <v>32.1</v>
      </c>
      <c r="O128" s="22">
        <v>37.9</v>
      </c>
      <c r="P128" s="22">
        <v>35.1</v>
      </c>
      <c r="Q128" s="22">
        <v>33.1</v>
      </c>
      <c r="R128" s="22">
        <v>33.9</v>
      </c>
      <c r="S128" s="22">
        <v>36.6</v>
      </c>
      <c r="T128" s="22">
        <v>35.1</v>
      </c>
      <c r="U128" s="22">
        <v>37.700000000000003</v>
      </c>
      <c r="V128" s="69">
        <v>34.299999999999997</v>
      </c>
      <c r="W128" s="69">
        <v>37.9</v>
      </c>
      <c r="X128" s="96"/>
    </row>
    <row r="129" spans="1:24" x14ac:dyDescent="0.25">
      <c r="A129" s="35" t="s">
        <v>50</v>
      </c>
      <c r="B129" s="22">
        <v>8.5</v>
      </c>
      <c r="C129" s="22">
        <v>10.7</v>
      </c>
      <c r="D129" s="22">
        <v>10.7</v>
      </c>
      <c r="E129" s="22">
        <v>12.8</v>
      </c>
      <c r="F129" s="22">
        <v>13.8</v>
      </c>
      <c r="G129" s="22">
        <v>14.7</v>
      </c>
      <c r="H129" s="22">
        <v>14.1</v>
      </c>
      <c r="I129" s="22">
        <v>15.5</v>
      </c>
      <c r="J129" s="22">
        <v>15.2</v>
      </c>
      <c r="K129" s="22">
        <v>14.8</v>
      </c>
      <c r="L129" s="22">
        <v>15.4</v>
      </c>
      <c r="M129" s="22">
        <v>15.6</v>
      </c>
      <c r="N129" s="22">
        <v>14.7</v>
      </c>
      <c r="O129" s="22">
        <v>12</v>
      </c>
      <c r="P129" s="22">
        <v>15</v>
      </c>
      <c r="Q129" s="22">
        <v>12.7</v>
      </c>
      <c r="R129" s="22">
        <v>13.7</v>
      </c>
      <c r="S129" s="22">
        <v>14.7</v>
      </c>
      <c r="T129" s="22">
        <v>14.2</v>
      </c>
      <c r="U129" s="22">
        <v>14.4</v>
      </c>
      <c r="V129" s="69">
        <v>10.8</v>
      </c>
      <c r="W129" s="69">
        <v>11.6</v>
      </c>
      <c r="X129" s="96"/>
    </row>
    <row r="130" spans="1:24" x14ac:dyDescent="0.25">
      <c r="A130" s="35" t="s">
        <v>51</v>
      </c>
      <c r="B130" s="22">
        <v>19.8</v>
      </c>
      <c r="C130" s="22">
        <v>28</v>
      </c>
      <c r="D130" s="22">
        <v>12.7</v>
      </c>
      <c r="E130" s="22">
        <v>15.3</v>
      </c>
      <c r="F130" s="22">
        <v>12.2</v>
      </c>
      <c r="G130" s="22">
        <v>7.9</v>
      </c>
      <c r="H130" s="22">
        <v>6</v>
      </c>
      <c r="I130" s="22">
        <v>14.2</v>
      </c>
      <c r="J130" s="22">
        <v>14.7</v>
      </c>
      <c r="K130" s="22">
        <v>8.1999999999999993</v>
      </c>
      <c r="L130" s="22">
        <v>5.9</v>
      </c>
      <c r="M130" s="22">
        <v>7.1</v>
      </c>
      <c r="N130" s="22">
        <v>6.6</v>
      </c>
      <c r="O130" s="22">
        <v>6.8</v>
      </c>
      <c r="P130" s="22">
        <v>6.1</v>
      </c>
      <c r="Q130" s="22">
        <v>5.9</v>
      </c>
      <c r="R130" s="22">
        <v>5.6</v>
      </c>
      <c r="S130" s="22">
        <v>5.5</v>
      </c>
      <c r="T130" s="22">
        <v>5.6</v>
      </c>
      <c r="U130" s="22">
        <v>5.7</v>
      </c>
      <c r="V130" s="69">
        <v>5.8</v>
      </c>
      <c r="W130" s="69">
        <v>5.6</v>
      </c>
      <c r="X130" s="96"/>
    </row>
    <row r="131" spans="1:24" x14ac:dyDescent="0.25">
      <c r="A131" s="35" t="s">
        <v>52</v>
      </c>
      <c r="B131" s="22">
        <v>14.4</v>
      </c>
      <c r="C131" s="22">
        <v>15</v>
      </c>
      <c r="D131" s="22">
        <v>13.3</v>
      </c>
      <c r="E131" s="22">
        <v>12.2</v>
      </c>
      <c r="F131" s="22">
        <v>11.4</v>
      </c>
      <c r="G131" s="22">
        <v>11.5</v>
      </c>
      <c r="H131" s="22">
        <v>13.1</v>
      </c>
      <c r="I131" s="22">
        <v>15.2</v>
      </c>
      <c r="J131" s="22">
        <v>15</v>
      </c>
      <c r="K131" s="22">
        <v>12.9</v>
      </c>
      <c r="L131" s="22">
        <v>11.5</v>
      </c>
      <c r="M131" s="22">
        <v>12.8</v>
      </c>
      <c r="N131" s="22">
        <v>10.4</v>
      </c>
      <c r="O131" s="22">
        <v>12.8</v>
      </c>
      <c r="P131" s="22">
        <v>11.8</v>
      </c>
      <c r="Q131" s="22">
        <v>15.9</v>
      </c>
      <c r="R131" s="22">
        <v>11.6</v>
      </c>
      <c r="S131" s="22">
        <v>16.3</v>
      </c>
      <c r="T131" s="22">
        <v>16.7</v>
      </c>
      <c r="U131" s="22">
        <v>8.3000000000000007</v>
      </c>
      <c r="V131" s="69">
        <v>5.4</v>
      </c>
      <c r="W131" s="69">
        <v>6</v>
      </c>
      <c r="X131" s="96"/>
    </row>
    <row r="132" spans="1:24" x14ac:dyDescent="0.25">
      <c r="A132" s="35" t="s">
        <v>53</v>
      </c>
      <c r="B132" s="22" t="s">
        <v>119</v>
      </c>
      <c r="C132" s="22" t="s">
        <v>119</v>
      </c>
      <c r="D132" s="22" t="s">
        <v>119</v>
      </c>
      <c r="E132" s="22" t="s">
        <v>119</v>
      </c>
      <c r="F132" s="22" t="s">
        <v>119</v>
      </c>
      <c r="G132" s="22" t="s">
        <v>119</v>
      </c>
      <c r="H132" s="22" t="s">
        <v>119</v>
      </c>
      <c r="I132" s="22" t="s">
        <v>119</v>
      </c>
      <c r="J132" s="22" t="s">
        <v>119</v>
      </c>
      <c r="K132" s="22" t="s">
        <v>119</v>
      </c>
      <c r="L132" s="22" t="s">
        <v>119</v>
      </c>
      <c r="M132" s="22" t="s">
        <v>119</v>
      </c>
      <c r="N132" s="22" t="s">
        <v>119</v>
      </c>
      <c r="O132" s="22" t="s">
        <v>119</v>
      </c>
      <c r="P132" s="22" t="s">
        <v>119</v>
      </c>
      <c r="Q132" s="22" t="s">
        <v>119</v>
      </c>
      <c r="R132" s="22" t="s">
        <v>119</v>
      </c>
      <c r="S132" s="22" t="s">
        <v>119</v>
      </c>
      <c r="T132" s="22" t="s">
        <v>119</v>
      </c>
      <c r="U132" s="22" t="s">
        <v>119</v>
      </c>
      <c r="V132" s="69" t="s">
        <v>119</v>
      </c>
      <c r="W132" s="69" t="s">
        <v>119</v>
      </c>
      <c r="X132" s="96"/>
    </row>
    <row r="133" spans="1:24" x14ac:dyDescent="0.25">
      <c r="A133" s="35" t="s">
        <v>54</v>
      </c>
      <c r="B133" s="22">
        <v>70.900000000000006</v>
      </c>
      <c r="C133" s="22">
        <v>73.900000000000006</v>
      </c>
      <c r="D133" s="22">
        <v>77.7</v>
      </c>
      <c r="E133" s="22">
        <v>81.7</v>
      </c>
      <c r="F133" s="22">
        <v>86.7</v>
      </c>
      <c r="G133" s="22">
        <v>87.2</v>
      </c>
      <c r="H133" s="22">
        <v>90.2</v>
      </c>
      <c r="I133" s="22">
        <v>96.3</v>
      </c>
      <c r="J133" s="22">
        <v>88.8</v>
      </c>
      <c r="K133" s="22">
        <v>86</v>
      </c>
      <c r="L133" s="22">
        <v>90.2</v>
      </c>
      <c r="M133" s="22">
        <v>94.8</v>
      </c>
      <c r="N133" s="22">
        <v>98.1</v>
      </c>
      <c r="O133" s="22">
        <v>102</v>
      </c>
      <c r="P133" s="22">
        <v>105.2</v>
      </c>
      <c r="Q133" s="22">
        <v>108.7</v>
      </c>
      <c r="R133" s="22">
        <v>110.5</v>
      </c>
      <c r="S133" s="22">
        <v>111.1</v>
      </c>
      <c r="T133" s="22">
        <v>128.5</v>
      </c>
      <c r="U133" s="22">
        <v>130.69999999999999</v>
      </c>
      <c r="V133" s="69">
        <v>146.80000000000001</v>
      </c>
      <c r="W133" s="69">
        <v>134</v>
      </c>
      <c r="X133" s="96"/>
    </row>
    <row r="134" spans="1:24" ht="30" x14ac:dyDescent="0.25">
      <c r="A134" s="35" t="s">
        <v>55</v>
      </c>
      <c r="B134" s="22" t="s">
        <v>119</v>
      </c>
      <c r="C134" s="22" t="s">
        <v>119</v>
      </c>
      <c r="D134" s="22" t="s">
        <v>119</v>
      </c>
      <c r="E134" s="22" t="s">
        <v>119</v>
      </c>
      <c r="F134" s="22" t="s">
        <v>119</v>
      </c>
      <c r="G134" s="22" t="s">
        <v>119</v>
      </c>
      <c r="H134" s="22" t="s">
        <v>119</v>
      </c>
      <c r="I134" s="22" t="s">
        <v>119</v>
      </c>
      <c r="J134" s="22" t="s">
        <v>119</v>
      </c>
      <c r="K134" s="22" t="s">
        <v>119</v>
      </c>
      <c r="L134" s="22" t="s">
        <v>119</v>
      </c>
      <c r="M134" s="22" t="s">
        <v>119</v>
      </c>
      <c r="N134" s="22" t="s">
        <v>119</v>
      </c>
      <c r="O134" s="22" t="s">
        <v>119</v>
      </c>
      <c r="P134" s="22" t="s">
        <v>119</v>
      </c>
      <c r="Q134" s="22" t="s">
        <v>119</v>
      </c>
      <c r="R134" s="22" t="s">
        <v>119</v>
      </c>
      <c r="S134" s="22" t="s">
        <v>119</v>
      </c>
      <c r="T134" s="22" t="s">
        <v>119</v>
      </c>
      <c r="U134" s="22" t="s">
        <v>119</v>
      </c>
      <c r="V134" s="69" t="s">
        <v>119</v>
      </c>
      <c r="W134" s="69" t="s">
        <v>119</v>
      </c>
      <c r="X134" s="96"/>
    </row>
    <row r="135" spans="1:24" x14ac:dyDescent="0.25">
      <c r="A135" s="35" t="s">
        <v>56</v>
      </c>
      <c r="B135" s="22" t="s">
        <v>119</v>
      </c>
      <c r="C135" s="22" t="s">
        <v>119</v>
      </c>
      <c r="D135" s="22" t="s">
        <v>119</v>
      </c>
      <c r="E135" s="22" t="s">
        <v>119</v>
      </c>
      <c r="F135" s="22" t="s">
        <v>119</v>
      </c>
      <c r="G135" s="22" t="s">
        <v>119</v>
      </c>
      <c r="H135" s="22" t="s">
        <v>119</v>
      </c>
      <c r="I135" s="22" t="s">
        <v>119</v>
      </c>
      <c r="J135" s="22" t="s">
        <v>119</v>
      </c>
      <c r="K135" s="22" t="s">
        <v>119</v>
      </c>
      <c r="L135" s="22" t="s">
        <v>119</v>
      </c>
      <c r="M135" s="22" t="s">
        <v>119</v>
      </c>
      <c r="N135" s="22" t="s">
        <v>119</v>
      </c>
      <c r="O135" s="22" t="s">
        <v>119</v>
      </c>
      <c r="P135" s="22" t="s">
        <v>119</v>
      </c>
      <c r="Q135" s="22" t="s">
        <v>119</v>
      </c>
      <c r="R135" s="22" t="s">
        <v>119</v>
      </c>
      <c r="S135" s="22" t="s">
        <v>119</v>
      </c>
      <c r="T135" s="22" t="s">
        <v>119</v>
      </c>
      <c r="U135" s="22" t="s">
        <v>119</v>
      </c>
      <c r="V135" s="69" t="s">
        <v>119</v>
      </c>
      <c r="W135" s="69" t="s">
        <v>119</v>
      </c>
      <c r="X135" s="96"/>
    </row>
    <row r="136" spans="1:24" ht="30" x14ac:dyDescent="0.25">
      <c r="A136" s="35" t="s">
        <v>57</v>
      </c>
      <c r="B136" s="22">
        <v>27</v>
      </c>
      <c r="C136" s="22">
        <v>28.4</v>
      </c>
      <c r="D136" s="22">
        <v>29.1</v>
      </c>
      <c r="E136" s="22">
        <v>33</v>
      </c>
      <c r="F136" s="22">
        <v>31.1</v>
      </c>
      <c r="G136" s="22">
        <v>33.200000000000003</v>
      </c>
      <c r="H136" s="22">
        <v>30.2</v>
      </c>
      <c r="I136" s="22">
        <v>31.2</v>
      </c>
      <c r="J136" s="22">
        <v>29.1</v>
      </c>
      <c r="K136" s="22">
        <v>29.3</v>
      </c>
      <c r="L136" s="22">
        <v>27.6</v>
      </c>
      <c r="M136" s="22">
        <v>34.299999999999997</v>
      </c>
      <c r="N136" s="22">
        <v>34.6</v>
      </c>
      <c r="O136" s="22">
        <v>40.200000000000003</v>
      </c>
      <c r="P136" s="22">
        <v>36.4</v>
      </c>
      <c r="Q136" s="22">
        <v>34.799999999999997</v>
      </c>
      <c r="R136" s="22">
        <v>33.1</v>
      </c>
      <c r="S136" s="22">
        <v>35.799999999999997</v>
      </c>
      <c r="T136" s="22">
        <v>36.799999999999997</v>
      </c>
      <c r="U136" s="22">
        <v>37.1</v>
      </c>
      <c r="V136" s="69">
        <v>39.700000000000003</v>
      </c>
      <c r="W136" s="69">
        <v>42.1</v>
      </c>
      <c r="X136" s="96"/>
    </row>
    <row r="137" spans="1:24" x14ac:dyDescent="0.25">
      <c r="A137" s="35" t="s">
        <v>58</v>
      </c>
      <c r="B137" s="22">
        <v>29.1</v>
      </c>
      <c r="C137" s="22">
        <v>30.3</v>
      </c>
      <c r="D137" s="22">
        <v>31.4</v>
      </c>
      <c r="E137" s="22">
        <v>32.700000000000003</v>
      </c>
      <c r="F137" s="22">
        <v>27.7</v>
      </c>
      <c r="G137" s="22">
        <v>28.5</v>
      </c>
      <c r="H137" s="22">
        <v>28.6</v>
      </c>
      <c r="I137" s="22">
        <v>28.9</v>
      </c>
      <c r="J137" s="22">
        <v>34.200000000000003</v>
      </c>
      <c r="K137" s="22">
        <v>34.4</v>
      </c>
      <c r="L137" s="22">
        <v>51.2</v>
      </c>
      <c r="M137" s="22">
        <v>52.1</v>
      </c>
      <c r="N137" s="22">
        <v>38.299999999999997</v>
      </c>
      <c r="O137" s="22">
        <v>32</v>
      </c>
      <c r="P137" s="22">
        <v>32.6</v>
      </c>
      <c r="Q137" s="22">
        <v>31.5</v>
      </c>
      <c r="R137" s="22">
        <v>32.299999999999997</v>
      </c>
      <c r="S137" s="22">
        <v>32.700000000000003</v>
      </c>
      <c r="T137" s="22">
        <v>32.299999999999997</v>
      </c>
      <c r="U137" s="22">
        <v>32.1</v>
      </c>
      <c r="V137" s="69">
        <v>31.1</v>
      </c>
      <c r="W137" s="69">
        <v>33.6</v>
      </c>
      <c r="X137" s="96"/>
    </row>
    <row r="138" spans="1:24" x14ac:dyDescent="0.25">
      <c r="A138" s="35" t="s">
        <v>59</v>
      </c>
      <c r="B138" s="22">
        <v>45.7</v>
      </c>
      <c r="C138" s="22">
        <v>47</v>
      </c>
      <c r="D138" s="22">
        <v>46.9</v>
      </c>
      <c r="E138" s="22">
        <v>49.2</v>
      </c>
      <c r="F138" s="22">
        <v>61.3</v>
      </c>
      <c r="G138" s="22">
        <v>66.400000000000006</v>
      </c>
      <c r="H138" s="22">
        <v>67</v>
      </c>
      <c r="I138" s="22">
        <v>70.400000000000006</v>
      </c>
      <c r="J138" s="22">
        <v>65.8</v>
      </c>
      <c r="K138" s="22">
        <v>71.900000000000006</v>
      </c>
      <c r="L138" s="22">
        <v>71.5</v>
      </c>
      <c r="M138" s="22">
        <v>73.099999999999994</v>
      </c>
      <c r="N138" s="22">
        <v>71.400000000000006</v>
      </c>
      <c r="O138" s="22">
        <v>85.1</v>
      </c>
      <c r="P138" s="22">
        <v>88</v>
      </c>
      <c r="Q138" s="22">
        <v>86.9</v>
      </c>
      <c r="R138" s="22">
        <v>87.3</v>
      </c>
      <c r="S138" s="22">
        <v>85.7</v>
      </c>
      <c r="T138" s="22">
        <v>90.4</v>
      </c>
      <c r="U138" s="22">
        <v>89.4</v>
      </c>
      <c r="V138" s="69">
        <v>91.9</v>
      </c>
      <c r="W138" s="69">
        <v>93.1</v>
      </c>
      <c r="X138" s="96"/>
    </row>
    <row r="139" spans="1:24" ht="30" x14ac:dyDescent="0.25">
      <c r="A139" s="35" t="s">
        <v>60</v>
      </c>
      <c r="B139" s="22">
        <v>17.100000000000001</v>
      </c>
      <c r="C139" s="22">
        <v>18.7</v>
      </c>
      <c r="D139" s="22">
        <v>19.399999999999999</v>
      </c>
      <c r="E139" s="22">
        <v>19.899999999999999</v>
      </c>
      <c r="F139" s="22">
        <v>22.5</v>
      </c>
      <c r="G139" s="22">
        <v>21.7</v>
      </c>
      <c r="H139" s="22">
        <v>21.2</v>
      </c>
      <c r="I139" s="22">
        <v>23</v>
      </c>
      <c r="J139" s="22">
        <v>22.8</v>
      </c>
      <c r="K139" s="22">
        <v>23.3</v>
      </c>
      <c r="L139" s="22">
        <v>23.5</v>
      </c>
      <c r="M139" s="22">
        <v>24.1</v>
      </c>
      <c r="N139" s="22">
        <v>23.6</v>
      </c>
      <c r="O139" s="22">
        <v>22.2</v>
      </c>
      <c r="P139" s="22">
        <v>22.7</v>
      </c>
      <c r="Q139" s="22">
        <v>21.5</v>
      </c>
      <c r="R139" s="22">
        <v>21.7</v>
      </c>
      <c r="S139" s="22">
        <v>23.8</v>
      </c>
      <c r="T139" s="22">
        <v>24.5</v>
      </c>
      <c r="U139" s="22">
        <v>19.5</v>
      </c>
      <c r="V139" s="69">
        <v>16.8</v>
      </c>
      <c r="W139" s="69">
        <v>18.3</v>
      </c>
      <c r="X139" s="96"/>
    </row>
    <row r="140" spans="1:24" x14ac:dyDescent="0.25">
      <c r="A140" s="43" t="s">
        <v>61</v>
      </c>
      <c r="B140" s="22">
        <v>0.8</v>
      </c>
      <c r="C140" s="22">
        <v>0.8</v>
      </c>
      <c r="D140" s="22">
        <v>0.8</v>
      </c>
      <c r="E140" s="22">
        <v>1.1000000000000001</v>
      </c>
      <c r="F140" s="22">
        <v>1.5</v>
      </c>
      <c r="G140" s="22">
        <v>1.7</v>
      </c>
      <c r="H140" s="22">
        <v>1.7</v>
      </c>
      <c r="I140" s="22">
        <v>1.6</v>
      </c>
      <c r="J140" s="22">
        <v>1.7</v>
      </c>
      <c r="K140" s="22">
        <v>2.2000000000000002</v>
      </c>
      <c r="L140" s="22">
        <v>1.8</v>
      </c>
      <c r="M140" s="22">
        <v>2.5</v>
      </c>
      <c r="N140" s="22">
        <v>2.1</v>
      </c>
      <c r="O140" s="22">
        <v>2.8</v>
      </c>
      <c r="P140" s="22">
        <v>3.6</v>
      </c>
      <c r="Q140" s="22">
        <v>3.7</v>
      </c>
      <c r="R140" s="22">
        <v>3</v>
      </c>
      <c r="S140" s="22">
        <v>3.2</v>
      </c>
      <c r="T140" s="22">
        <v>4</v>
      </c>
      <c r="U140" s="22">
        <v>4.8</v>
      </c>
      <c r="V140" s="69">
        <v>4.8</v>
      </c>
      <c r="W140" s="69">
        <v>5.0999999999999996</v>
      </c>
      <c r="X140" s="96"/>
    </row>
    <row r="141" spans="1:24" x14ac:dyDescent="0.25"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</row>
    <row r="142" spans="1:24" x14ac:dyDescent="0.25"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</row>
    <row r="143" spans="1:24" ht="15.75" x14ac:dyDescent="0.25">
      <c r="A143" s="53" t="s">
        <v>109</v>
      </c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</row>
    <row r="144" spans="1:24" x14ac:dyDescent="0.25">
      <c r="A144" s="17" t="s">
        <v>62</v>
      </c>
      <c r="B144" s="93" t="s">
        <v>0</v>
      </c>
      <c r="C144" s="93" t="s">
        <v>84</v>
      </c>
      <c r="D144" s="93" t="s">
        <v>83</v>
      </c>
      <c r="E144" s="93" t="s">
        <v>82</v>
      </c>
      <c r="F144" s="93" t="s">
        <v>81</v>
      </c>
      <c r="G144" s="93" t="s">
        <v>80</v>
      </c>
      <c r="H144" s="93" t="s">
        <v>79</v>
      </c>
      <c r="I144" s="93" t="s">
        <v>78</v>
      </c>
      <c r="J144" s="93" t="s">
        <v>77</v>
      </c>
      <c r="K144" s="93" t="s">
        <v>76</v>
      </c>
      <c r="L144" s="93" t="s">
        <v>75</v>
      </c>
      <c r="M144" s="93" t="s">
        <v>74</v>
      </c>
      <c r="N144" s="93" t="s">
        <v>73</v>
      </c>
      <c r="O144" s="93" t="s">
        <v>72</v>
      </c>
      <c r="P144" s="93" t="s">
        <v>71</v>
      </c>
      <c r="Q144" s="93" t="s">
        <v>70</v>
      </c>
      <c r="R144" s="93" t="s">
        <v>69</v>
      </c>
      <c r="S144" s="93" t="s">
        <v>68</v>
      </c>
      <c r="T144" s="93" t="s">
        <v>27</v>
      </c>
      <c r="U144" s="93" t="s">
        <v>26</v>
      </c>
      <c r="V144" s="94" t="s">
        <v>115</v>
      </c>
      <c r="W144" s="105" t="s">
        <v>128</v>
      </c>
      <c r="X144" s="96"/>
    </row>
    <row r="145" spans="1:24" x14ac:dyDescent="0.25">
      <c r="A145" s="35" t="s">
        <v>30</v>
      </c>
      <c r="B145" s="22">
        <v>890.3</v>
      </c>
      <c r="C145" s="22">
        <v>930.2</v>
      </c>
      <c r="D145" s="22">
        <v>964</v>
      </c>
      <c r="E145" s="22">
        <v>978.8</v>
      </c>
      <c r="F145" s="22">
        <v>1018.8</v>
      </c>
      <c r="G145" s="22">
        <v>1056.5</v>
      </c>
      <c r="H145" s="22">
        <v>1128.9000000000001</v>
      </c>
      <c r="I145" s="22">
        <v>1250.8</v>
      </c>
      <c r="J145" s="22">
        <v>1272.8</v>
      </c>
      <c r="K145" s="22">
        <v>1180.2</v>
      </c>
      <c r="L145" s="22">
        <v>1318.8</v>
      </c>
      <c r="M145" s="22">
        <v>1387.8</v>
      </c>
      <c r="N145" s="22">
        <v>1323.6</v>
      </c>
      <c r="O145" s="22">
        <v>1303</v>
      </c>
      <c r="P145" s="22">
        <v>1348.3</v>
      </c>
      <c r="Q145" s="22">
        <v>1335.8</v>
      </c>
      <c r="R145" s="22">
        <v>1400.1</v>
      </c>
      <c r="S145" s="22">
        <v>1520.6</v>
      </c>
      <c r="T145" s="22">
        <v>1540.2</v>
      </c>
      <c r="U145" s="22">
        <v>1535.4</v>
      </c>
      <c r="V145" s="69">
        <v>1493</v>
      </c>
      <c r="W145" s="69">
        <v>1610.1</v>
      </c>
      <c r="X145" s="96"/>
    </row>
    <row r="146" spans="1:24" x14ac:dyDescent="0.25">
      <c r="A146" s="35" t="s">
        <v>32</v>
      </c>
      <c r="B146" s="22">
        <v>49</v>
      </c>
      <c r="C146" s="22">
        <v>52.9</v>
      </c>
      <c r="D146" s="22">
        <v>54.3</v>
      </c>
      <c r="E146" s="22">
        <v>46.8</v>
      </c>
      <c r="F146" s="22">
        <v>51.2</v>
      </c>
      <c r="G146" s="22">
        <v>44.4</v>
      </c>
      <c r="H146" s="22">
        <v>30.9</v>
      </c>
      <c r="I146" s="22">
        <v>44.4</v>
      </c>
      <c r="J146" s="22">
        <v>29.7</v>
      </c>
      <c r="K146" s="22">
        <v>44.2</v>
      </c>
      <c r="L146" s="22">
        <v>45.5</v>
      </c>
      <c r="M146" s="22">
        <v>32.299999999999997</v>
      </c>
      <c r="N146" s="22">
        <v>36.299999999999997</v>
      </c>
      <c r="O146" s="22">
        <v>37.4</v>
      </c>
      <c r="P146" s="22">
        <v>43.9</v>
      </c>
      <c r="Q146" s="22">
        <v>31.9</v>
      </c>
      <c r="R146" s="22">
        <v>34.5</v>
      </c>
      <c r="S146" s="22">
        <v>38.5</v>
      </c>
      <c r="T146" s="22">
        <v>39.9</v>
      </c>
      <c r="U146" s="22">
        <v>46</v>
      </c>
      <c r="V146" s="69">
        <v>45.2</v>
      </c>
      <c r="W146" s="69">
        <v>43.3</v>
      </c>
      <c r="X146" s="96"/>
    </row>
    <row r="147" spans="1:24" x14ac:dyDescent="0.25">
      <c r="A147" s="35" t="s">
        <v>33</v>
      </c>
      <c r="B147" s="22">
        <v>91.1</v>
      </c>
      <c r="C147" s="22">
        <v>85.5</v>
      </c>
      <c r="D147" s="22">
        <v>83.8</v>
      </c>
      <c r="E147" s="22">
        <v>79.8</v>
      </c>
      <c r="F147" s="22">
        <v>75.7</v>
      </c>
      <c r="G147" s="22">
        <v>77</v>
      </c>
      <c r="H147" s="22">
        <v>77.8</v>
      </c>
      <c r="I147" s="22">
        <v>113</v>
      </c>
      <c r="J147" s="22">
        <v>108.4</v>
      </c>
      <c r="K147" s="22">
        <v>98.5</v>
      </c>
      <c r="L147" s="22">
        <v>111.7</v>
      </c>
      <c r="M147" s="22">
        <v>117.4</v>
      </c>
      <c r="N147" s="22">
        <v>117.2</v>
      </c>
      <c r="O147" s="22">
        <v>128</v>
      </c>
      <c r="P147" s="22">
        <v>116.4</v>
      </c>
      <c r="Q147" s="22">
        <v>116.1</v>
      </c>
      <c r="R147" s="22">
        <v>128.19999999999999</v>
      </c>
      <c r="S147" s="22">
        <v>143.1</v>
      </c>
      <c r="T147" s="22">
        <v>150.1</v>
      </c>
      <c r="U147" s="22">
        <v>136.80000000000001</v>
      </c>
      <c r="V147" s="69">
        <v>142.9</v>
      </c>
      <c r="W147" s="69">
        <v>157.69999999999999</v>
      </c>
      <c r="X147" s="96"/>
    </row>
    <row r="148" spans="1:24" x14ac:dyDescent="0.25">
      <c r="A148" s="35" t="s">
        <v>34</v>
      </c>
      <c r="B148" s="22" t="s">
        <v>119</v>
      </c>
      <c r="C148" s="22" t="s">
        <v>119</v>
      </c>
      <c r="D148" s="22" t="s">
        <v>119</v>
      </c>
      <c r="E148" s="22" t="s">
        <v>119</v>
      </c>
      <c r="F148" s="22" t="s">
        <v>119</v>
      </c>
      <c r="G148" s="22" t="s">
        <v>119</v>
      </c>
      <c r="H148" s="22" t="s">
        <v>119</v>
      </c>
      <c r="I148" s="22" t="s">
        <v>119</v>
      </c>
      <c r="J148" s="22" t="s">
        <v>119</v>
      </c>
      <c r="K148" s="22" t="s">
        <v>119</v>
      </c>
      <c r="L148" s="22" t="s">
        <v>119</v>
      </c>
      <c r="M148" s="22" t="s">
        <v>119</v>
      </c>
      <c r="N148" s="22" t="s">
        <v>119</v>
      </c>
      <c r="O148" s="22" t="s">
        <v>119</v>
      </c>
      <c r="P148" s="22" t="s">
        <v>119</v>
      </c>
      <c r="Q148" s="22" t="s">
        <v>119</v>
      </c>
      <c r="R148" s="22" t="s">
        <v>119</v>
      </c>
      <c r="S148" s="22" t="s">
        <v>119</v>
      </c>
      <c r="T148" s="22" t="s">
        <v>119</v>
      </c>
      <c r="U148" s="22" t="s">
        <v>119</v>
      </c>
      <c r="V148" s="69" t="s">
        <v>119</v>
      </c>
      <c r="W148" s="69" t="s">
        <v>119</v>
      </c>
      <c r="X148" s="96"/>
    </row>
    <row r="149" spans="1:24" x14ac:dyDescent="0.25">
      <c r="A149" s="35" t="s">
        <v>35</v>
      </c>
      <c r="B149" s="22">
        <v>39.5</v>
      </c>
      <c r="C149" s="22">
        <v>50.2</v>
      </c>
      <c r="D149" s="22">
        <v>54.9</v>
      </c>
      <c r="E149" s="22">
        <v>56.6</v>
      </c>
      <c r="F149" s="22">
        <v>46.5</v>
      </c>
      <c r="G149" s="22">
        <v>49.8</v>
      </c>
      <c r="H149" s="22">
        <v>50.9</v>
      </c>
      <c r="I149" s="22">
        <v>48.6</v>
      </c>
      <c r="J149" s="22">
        <v>72.2</v>
      </c>
      <c r="K149" s="22">
        <v>39.6</v>
      </c>
      <c r="L149" s="22">
        <v>47.2</v>
      </c>
      <c r="M149" s="22">
        <v>71.900000000000006</v>
      </c>
      <c r="N149" s="22">
        <v>68.900000000000006</v>
      </c>
      <c r="O149" s="22">
        <v>28.8</v>
      </c>
      <c r="P149" s="22">
        <v>20</v>
      </c>
      <c r="Q149" s="22">
        <v>39.1</v>
      </c>
      <c r="R149" s="22">
        <v>43</v>
      </c>
      <c r="S149" s="22">
        <v>70.900000000000006</v>
      </c>
      <c r="T149" s="22">
        <v>63</v>
      </c>
      <c r="U149" s="22">
        <v>61.5</v>
      </c>
      <c r="V149" s="69">
        <v>70.099999999999994</v>
      </c>
      <c r="W149" s="69">
        <v>78</v>
      </c>
      <c r="X149" s="96"/>
    </row>
    <row r="150" spans="1:24" x14ac:dyDescent="0.25">
      <c r="A150" s="35" t="s">
        <v>36</v>
      </c>
      <c r="B150" s="22" t="s">
        <v>119</v>
      </c>
      <c r="C150" s="22" t="s">
        <v>119</v>
      </c>
      <c r="D150" s="22" t="s">
        <v>119</v>
      </c>
      <c r="E150" s="22" t="s">
        <v>119</v>
      </c>
      <c r="F150" s="22" t="s">
        <v>119</v>
      </c>
      <c r="G150" s="22" t="s">
        <v>119</v>
      </c>
      <c r="H150" s="22" t="s">
        <v>119</v>
      </c>
      <c r="I150" s="22" t="s">
        <v>119</v>
      </c>
      <c r="J150" s="22" t="s">
        <v>119</v>
      </c>
      <c r="K150" s="22" t="s">
        <v>119</v>
      </c>
      <c r="L150" s="22" t="s">
        <v>119</v>
      </c>
      <c r="M150" s="22" t="s">
        <v>119</v>
      </c>
      <c r="N150" s="22" t="s">
        <v>119</v>
      </c>
      <c r="O150" s="22" t="s">
        <v>119</v>
      </c>
      <c r="P150" s="22" t="s">
        <v>119</v>
      </c>
      <c r="Q150" s="22" t="s">
        <v>119</v>
      </c>
      <c r="R150" s="22" t="s">
        <v>119</v>
      </c>
      <c r="S150" s="22" t="s">
        <v>119</v>
      </c>
      <c r="T150" s="22" t="s">
        <v>119</v>
      </c>
      <c r="U150" s="22" t="s">
        <v>119</v>
      </c>
      <c r="V150" s="69" t="s">
        <v>119</v>
      </c>
      <c r="W150" s="69" t="s">
        <v>119</v>
      </c>
      <c r="X150" s="96"/>
    </row>
    <row r="151" spans="1:24" x14ac:dyDescent="0.25">
      <c r="A151" s="35" t="s">
        <v>37</v>
      </c>
      <c r="B151" s="22" t="s">
        <v>119</v>
      </c>
      <c r="C151" s="22" t="s">
        <v>119</v>
      </c>
      <c r="D151" s="22" t="s">
        <v>119</v>
      </c>
      <c r="E151" s="22" t="s">
        <v>119</v>
      </c>
      <c r="F151" s="22" t="s">
        <v>119</v>
      </c>
      <c r="G151" s="22" t="s">
        <v>119</v>
      </c>
      <c r="H151" s="22" t="s">
        <v>119</v>
      </c>
      <c r="I151" s="22" t="s">
        <v>119</v>
      </c>
      <c r="J151" s="22" t="s">
        <v>119</v>
      </c>
      <c r="K151" s="22" t="s">
        <v>119</v>
      </c>
      <c r="L151" s="22" t="s">
        <v>119</v>
      </c>
      <c r="M151" s="22" t="s">
        <v>119</v>
      </c>
      <c r="N151" s="22" t="s">
        <v>119</v>
      </c>
      <c r="O151" s="22" t="s">
        <v>119</v>
      </c>
      <c r="P151" s="22" t="s">
        <v>119</v>
      </c>
      <c r="Q151" s="22" t="s">
        <v>119</v>
      </c>
      <c r="R151" s="22" t="s">
        <v>119</v>
      </c>
      <c r="S151" s="22" t="s">
        <v>119</v>
      </c>
      <c r="T151" s="22" t="s">
        <v>119</v>
      </c>
      <c r="U151" s="22" t="s">
        <v>119</v>
      </c>
      <c r="V151" s="69" t="s">
        <v>119</v>
      </c>
      <c r="W151" s="69" t="s">
        <v>119</v>
      </c>
      <c r="X151" s="96"/>
    </row>
    <row r="152" spans="1:24" x14ac:dyDescent="0.25">
      <c r="A152" s="35" t="s">
        <v>38</v>
      </c>
      <c r="B152" s="22" t="s">
        <v>119</v>
      </c>
      <c r="C152" s="22" t="s">
        <v>119</v>
      </c>
      <c r="D152" s="22" t="s">
        <v>119</v>
      </c>
      <c r="E152" s="22" t="s">
        <v>119</v>
      </c>
      <c r="F152" s="22" t="s">
        <v>119</v>
      </c>
      <c r="G152" s="22" t="s">
        <v>119</v>
      </c>
      <c r="H152" s="22" t="s">
        <v>119</v>
      </c>
      <c r="I152" s="22" t="s">
        <v>119</v>
      </c>
      <c r="J152" s="22" t="s">
        <v>119</v>
      </c>
      <c r="K152" s="22" t="s">
        <v>119</v>
      </c>
      <c r="L152" s="22" t="s">
        <v>119</v>
      </c>
      <c r="M152" s="22" t="s">
        <v>119</v>
      </c>
      <c r="N152" s="22" t="s">
        <v>119</v>
      </c>
      <c r="O152" s="22" t="s">
        <v>119</v>
      </c>
      <c r="P152" s="22" t="s">
        <v>119</v>
      </c>
      <c r="Q152" s="22" t="s">
        <v>119</v>
      </c>
      <c r="R152" s="22" t="s">
        <v>119</v>
      </c>
      <c r="S152" s="22" t="s">
        <v>119</v>
      </c>
      <c r="T152" s="22" t="s">
        <v>119</v>
      </c>
      <c r="U152" s="22" t="s">
        <v>119</v>
      </c>
      <c r="V152" s="69" t="s">
        <v>119</v>
      </c>
      <c r="W152" s="69" t="s">
        <v>119</v>
      </c>
      <c r="X152" s="96"/>
    </row>
    <row r="153" spans="1:24" x14ac:dyDescent="0.25">
      <c r="A153" s="35" t="s">
        <v>39</v>
      </c>
      <c r="B153" s="22" t="s">
        <v>119</v>
      </c>
      <c r="C153" s="22" t="s">
        <v>119</v>
      </c>
      <c r="D153" s="22" t="s">
        <v>119</v>
      </c>
      <c r="E153" s="22" t="s">
        <v>119</v>
      </c>
      <c r="F153" s="22" t="s">
        <v>119</v>
      </c>
      <c r="G153" s="22" t="s">
        <v>119</v>
      </c>
      <c r="H153" s="22" t="s">
        <v>119</v>
      </c>
      <c r="I153" s="22" t="s">
        <v>119</v>
      </c>
      <c r="J153" s="22" t="s">
        <v>119</v>
      </c>
      <c r="K153" s="22" t="s">
        <v>119</v>
      </c>
      <c r="L153" s="22" t="s">
        <v>119</v>
      </c>
      <c r="M153" s="22" t="s">
        <v>119</v>
      </c>
      <c r="N153" s="22" t="s">
        <v>119</v>
      </c>
      <c r="O153" s="22" t="s">
        <v>119</v>
      </c>
      <c r="P153" s="22" t="s">
        <v>119</v>
      </c>
      <c r="Q153" s="22" t="s">
        <v>119</v>
      </c>
      <c r="R153" s="22" t="s">
        <v>119</v>
      </c>
      <c r="S153" s="22" t="s">
        <v>119</v>
      </c>
      <c r="T153" s="22" t="s">
        <v>119</v>
      </c>
      <c r="U153" s="22" t="s">
        <v>119</v>
      </c>
      <c r="V153" s="69" t="s">
        <v>119</v>
      </c>
      <c r="W153" s="69" t="s">
        <v>119</v>
      </c>
      <c r="X153" s="96"/>
    </row>
    <row r="154" spans="1:24" x14ac:dyDescent="0.25">
      <c r="A154" s="35" t="s">
        <v>40</v>
      </c>
      <c r="B154" s="22" t="s">
        <v>119</v>
      </c>
      <c r="C154" s="22" t="s">
        <v>119</v>
      </c>
      <c r="D154" s="22" t="s">
        <v>119</v>
      </c>
      <c r="E154" s="22" t="s">
        <v>119</v>
      </c>
      <c r="F154" s="22" t="s">
        <v>119</v>
      </c>
      <c r="G154" s="22" t="s">
        <v>119</v>
      </c>
      <c r="H154" s="22" t="s">
        <v>119</v>
      </c>
      <c r="I154" s="22" t="s">
        <v>119</v>
      </c>
      <c r="J154" s="22" t="s">
        <v>119</v>
      </c>
      <c r="K154" s="22" t="s">
        <v>119</v>
      </c>
      <c r="L154" s="22" t="s">
        <v>119</v>
      </c>
      <c r="M154" s="22" t="s">
        <v>119</v>
      </c>
      <c r="N154" s="22" t="s">
        <v>119</v>
      </c>
      <c r="O154" s="22" t="s">
        <v>119</v>
      </c>
      <c r="P154" s="22" t="s">
        <v>119</v>
      </c>
      <c r="Q154" s="22" t="s">
        <v>119</v>
      </c>
      <c r="R154" s="22" t="s">
        <v>119</v>
      </c>
      <c r="S154" s="22" t="s">
        <v>119</v>
      </c>
      <c r="T154" s="22" t="s">
        <v>119</v>
      </c>
      <c r="U154" s="22" t="s">
        <v>119</v>
      </c>
      <c r="V154" s="69" t="s">
        <v>119</v>
      </c>
      <c r="W154" s="69" t="s">
        <v>119</v>
      </c>
      <c r="X154" s="96"/>
    </row>
    <row r="155" spans="1:24" ht="30" x14ac:dyDescent="0.25">
      <c r="A155" s="35" t="s">
        <v>41</v>
      </c>
      <c r="B155" s="22" t="s">
        <v>119</v>
      </c>
      <c r="C155" s="22" t="s">
        <v>119</v>
      </c>
      <c r="D155" s="22" t="s">
        <v>119</v>
      </c>
      <c r="E155" s="22" t="s">
        <v>119</v>
      </c>
      <c r="F155" s="22" t="s">
        <v>119</v>
      </c>
      <c r="G155" s="22" t="s">
        <v>119</v>
      </c>
      <c r="H155" s="22" t="s">
        <v>119</v>
      </c>
      <c r="I155" s="22" t="s">
        <v>119</v>
      </c>
      <c r="J155" s="22" t="s">
        <v>119</v>
      </c>
      <c r="K155" s="22" t="s">
        <v>119</v>
      </c>
      <c r="L155" s="22" t="s">
        <v>119</v>
      </c>
      <c r="M155" s="22" t="s">
        <v>119</v>
      </c>
      <c r="N155" s="22" t="s">
        <v>119</v>
      </c>
      <c r="O155" s="22" t="s">
        <v>119</v>
      </c>
      <c r="P155" s="22" t="s">
        <v>119</v>
      </c>
      <c r="Q155" s="22" t="s">
        <v>119</v>
      </c>
      <c r="R155" s="22" t="s">
        <v>119</v>
      </c>
      <c r="S155" s="22" t="s">
        <v>119</v>
      </c>
      <c r="T155" s="22" t="s">
        <v>119</v>
      </c>
      <c r="U155" s="22" t="s">
        <v>119</v>
      </c>
      <c r="V155" s="69" t="s">
        <v>119</v>
      </c>
      <c r="W155" s="69" t="s">
        <v>119</v>
      </c>
      <c r="X155" s="96"/>
    </row>
    <row r="156" spans="1:24" x14ac:dyDescent="0.25">
      <c r="A156" s="35" t="s">
        <v>42</v>
      </c>
      <c r="B156" s="22" t="s">
        <v>119</v>
      </c>
      <c r="C156" s="22" t="s">
        <v>119</v>
      </c>
      <c r="D156" s="22" t="s">
        <v>119</v>
      </c>
      <c r="E156" s="22" t="s">
        <v>119</v>
      </c>
      <c r="F156" s="22" t="s">
        <v>119</v>
      </c>
      <c r="G156" s="22" t="s">
        <v>119</v>
      </c>
      <c r="H156" s="22" t="s">
        <v>119</v>
      </c>
      <c r="I156" s="22" t="s">
        <v>119</v>
      </c>
      <c r="J156" s="22" t="s">
        <v>119</v>
      </c>
      <c r="K156" s="22" t="s">
        <v>119</v>
      </c>
      <c r="L156" s="22" t="s">
        <v>119</v>
      </c>
      <c r="M156" s="22" t="s">
        <v>119</v>
      </c>
      <c r="N156" s="22" t="s">
        <v>119</v>
      </c>
      <c r="O156" s="22" t="s">
        <v>119</v>
      </c>
      <c r="P156" s="22" t="s">
        <v>119</v>
      </c>
      <c r="Q156" s="22" t="s">
        <v>119</v>
      </c>
      <c r="R156" s="22" t="s">
        <v>119</v>
      </c>
      <c r="S156" s="22" t="s">
        <v>119</v>
      </c>
      <c r="T156" s="22" t="s">
        <v>119</v>
      </c>
      <c r="U156" s="22" t="s">
        <v>119</v>
      </c>
      <c r="V156" s="69" t="s">
        <v>119</v>
      </c>
      <c r="W156" s="69" t="s">
        <v>119</v>
      </c>
      <c r="X156" s="96"/>
    </row>
    <row r="157" spans="1:24" x14ac:dyDescent="0.25">
      <c r="A157" s="35" t="s">
        <v>43</v>
      </c>
      <c r="B157" s="22" t="s">
        <v>119</v>
      </c>
      <c r="C157" s="22" t="s">
        <v>119</v>
      </c>
      <c r="D157" s="22" t="s">
        <v>119</v>
      </c>
      <c r="E157" s="22" t="s">
        <v>119</v>
      </c>
      <c r="F157" s="22" t="s">
        <v>119</v>
      </c>
      <c r="G157" s="22" t="s">
        <v>119</v>
      </c>
      <c r="H157" s="22" t="s">
        <v>119</v>
      </c>
      <c r="I157" s="22" t="s">
        <v>119</v>
      </c>
      <c r="J157" s="22" t="s">
        <v>119</v>
      </c>
      <c r="K157" s="22" t="s">
        <v>119</v>
      </c>
      <c r="L157" s="22" t="s">
        <v>119</v>
      </c>
      <c r="M157" s="22" t="s">
        <v>119</v>
      </c>
      <c r="N157" s="22" t="s">
        <v>119</v>
      </c>
      <c r="O157" s="22" t="s">
        <v>119</v>
      </c>
      <c r="P157" s="22" t="s">
        <v>119</v>
      </c>
      <c r="Q157" s="22" t="s">
        <v>119</v>
      </c>
      <c r="R157" s="22" t="s">
        <v>119</v>
      </c>
      <c r="S157" s="22" t="s">
        <v>119</v>
      </c>
      <c r="T157" s="22" t="s">
        <v>119</v>
      </c>
      <c r="U157" s="22" t="s">
        <v>119</v>
      </c>
      <c r="V157" s="69" t="s">
        <v>119</v>
      </c>
      <c r="W157" s="69" t="s">
        <v>119</v>
      </c>
      <c r="X157" s="96"/>
    </row>
    <row r="158" spans="1:24" x14ac:dyDescent="0.25">
      <c r="A158" s="35" t="s">
        <v>44</v>
      </c>
      <c r="B158" s="22" t="s">
        <v>119</v>
      </c>
      <c r="C158" s="22" t="s">
        <v>119</v>
      </c>
      <c r="D158" s="22" t="s">
        <v>119</v>
      </c>
      <c r="E158" s="22" t="s">
        <v>119</v>
      </c>
      <c r="F158" s="22" t="s">
        <v>119</v>
      </c>
      <c r="G158" s="22" t="s">
        <v>119</v>
      </c>
      <c r="H158" s="22" t="s">
        <v>119</v>
      </c>
      <c r="I158" s="22" t="s">
        <v>119</v>
      </c>
      <c r="J158" s="22" t="s">
        <v>119</v>
      </c>
      <c r="K158" s="22" t="s">
        <v>119</v>
      </c>
      <c r="L158" s="22" t="s">
        <v>119</v>
      </c>
      <c r="M158" s="22" t="s">
        <v>119</v>
      </c>
      <c r="N158" s="22" t="s">
        <v>119</v>
      </c>
      <c r="O158" s="22" t="s">
        <v>119</v>
      </c>
      <c r="P158" s="22" t="s">
        <v>119</v>
      </c>
      <c r="Q158" s="22" t="s">
        <v>119</v>
      </c>
      <c r="R158" s="22" t="s">
        <v>119</v>
      </c>
      <c r="S158" s="22" t="s">
        <v>119</v>
      </c>
      <c r="T158" s="22" t="s">
        <v>119</v>
      </c>
      <c r="U158" s="22" t="s">
        <v>119</v>
      </c>
      <c r="V158" s="69" t="s">
        <v>119</v>
      </c>
      <c r="W158" s="69" t="s">
        <v>119</v>
      </c>
      <c r="X158" s="96"/>
    </row>
    <row r="159" spans="1:24" ht="30" x14ac:dyDescent="0.25">
      <c r="A159" s="35" t="s">
        <v>45</v>
      </c>
      <c r="B159" s="22" t="s">
        <v>119</v>
      </c>
      <c r="C159" s="22" t="s">
        <v>119</v>
      </c>
      <c r="D159" s="22" t="s">
        <v>119</v>
      </c>
      <c r="E159" s="22" t="s">
        <v>119</v>
      </c>
      <c r="F159" s="22" t="s">
        <v>119</v>
      </c>
      <c r="G159" s="22" t="s">
        <v>119</v>
      </c>
      <c r="H159" s="22" t="s">
        <v>119</v>
      </c>
      <c r="I159" s="22" t="s">
        <v>119</v>
      </c>
      <c r="J159" s="22" t="s">
        <v>119</v>
      </c>
      <c r="K159" s="22" t="s">
        <v>119</v>
      </c>
      <c r="L159" s="22" t="s">
        <v>119</v>
      </c>
      <c r="M159" s="22" t="s">
        <v>119</v>
      </c>
      <c r="N159" s="22" t="s">
        <v>119</v>
      </c>
      <c r="O159" s="22" t="s">
        <v>119</v>
      </c>
      <c r="P159" s="22" t="s">
        <v>119</v>
      </c>
      <c r="Q159" s="22" t="s">
        <v>119</v>
      </c>
      <c r="R159" s="22" t="s">
        <v>119</v>
      </c>
      <c r="S159" s="22" t="s">
        <v>119</v>
      </c>
      <c r="T159" s="22" t="s">
        <v>119</v>
      </c>
      <c r="U159" s="22" t="s">
        <v>119</v>
      </c>
      <c r="V159" s="69" t="s">
        <v>119</v>
      </c>
      <c r="W159" s="69" t="s">
        <v>119</v>
      </c>
      <c r="X159" s="96"/>
    </row>
    <row r="160" spans="1:24" x14ac:dyDescent="0.25">
      <c r="A160" s="35" t="s">
        <v>46</v>
      </c>
      <c r="B160" s="22" t="s">
        <v>119</v>
      </c>
      <c r="C160" s="22" t="s">
        <v>119</v>
      </c>
      <c r="D160" s="22" t="s">
        <v>119</v>
      </c>
      <c r="E160" s="22" t="s">
        <v>119</v>
      </c>
      <c r="F160" s="22" t="s">
        <v>119</v>
      </c>
      <c r="G160" s="22" t="s">
        <v>119</v>
      </c>
      <c r="H160" s="22" t="s">
        <v>119</v>
      </c>
      <c r="I160" s="22" t="s">
        <v>119</v>
      </c>
      <c r="J160" s="22" t="s">
        <v>119</v>
      </c>
      <c r="K160" s="22" t="s">
        <v>119</v>
      </c>
      <c r="L160" s="22" t="s">
        <v>119</v>
      </c>
      <c r="M160" s="22" t="s">
        <v>119</v>
      </c>
      <c r="N160" s="22" t="s">
        <v>119</v>
      </c>
      <c r="O160" s="22" t="s">
        <v>119</v>
      </c>
      <c r="P160" s="22" t="s">
        <v>119</v>
      </c>
      <c r="Q160" s="22" t="s">
        <v>119</v>
      </c>
      <c r="R160" s="22" t="s">
        <v>119</v>
      </c>
      <c r="S160" s="22" t="s">
        <v>119</v>
      </c>
      <c r="T160" s="22" t="s">
        <v>119</v>
      </c>
      <c r="U160" s="22" t="s">
        <v>119</v>
      </c>
      <c r="V160" s="69" t="s">
        <v>119</v>
      </c>
      <c r="W160" s="69" t="s">
        <v>119</v>
      </c>
      <c r="X160" s="96"/>
    </row>
    <row r="161" spans="1:24" x14ac:dyDescent="0.25">
      <c r="A161" s="35" t="s">
        <v>47</v>
      </c>
      <c r="B161" s="22">
        <v>49.4</v>
      </c>
      <c r="C161" s="22">
        <v>47.4</v>
      </c>
      <c r="D161" s="22">
        <v>52.7</v>
      </c>
      <c r="E161" s="22">
        <v>59.9</v>
      </c>
      <c r="F161" s="22">
        <v>56.9</v>
      </c>
      <c r="G161" s="22">
        <v>68.599999999999994</v>
      </c>
      <c r="H161" s="22">
        <v>75.400000000000006</v>
      </c>
      <c r="I161" s="22">
        <v>76.7</v>
      </c>
      <c r="J161" s="22">
        <v>85.8</v>
      </c>
      <c r="K161" s="22">
        <v>78.400000000000006</v>
      </c>
      <c r="L161" s="22">
        <v>76.599999999999994</v>
      </c>
      <c r="M161" s="22">
        <v>77.099999999999994</v>
      </c>
      <c r="N161" s="22">
        <v>75.2</v>
      </c>
      <c r="O161" s="22">
        <v>74.900000000000006</v>
      </c>
      <c r="P161" s="22">
        <v>77.3</v>
      </c>
      <c r="Q161" s="22">
        <v>75.8</v>
      </c>
      <c r="R161" s="22">
        <v>73.7</v>
      </c>
      <c r="S161" s="22">
        <v>83.9</v>
      </c>
      <c r="T161" s="22">
        <v>89.3</v>
      </c>
      <c r="U161" s="22">
        <v>75.400000000000006</v>
      </c>
      <c r="V161" s="69">
        <v>87.1</v>
      </c>
      <c r="W161" s="69">
        <v>84.5</v>
      </c>
      <c r="X161" s="96"/>
    </row>
    <row r="162" spans="1:24" ht="30" x14ac:dyDescent="0.25">
      <c r="A162" s="35" t="s">
        <v>48</v>
      </c>
      <c r="B162" s="22">
        <v>57.6</v>
      </c>
      <c r="C162" s="22">
        <v>54.5</v>
      </c>
      <c r="D162" s="22">
        <v>60.5</v>
      </c>
      <c r="E162" s="22">
        <v>63.8</v>
      </c>
      <c r="F162" s="22">
        <v>70</v>
      </c>
      <c r="G162" s="22">
        <v>65.8</v>
      </c>
      <c r="H162" s="22">
        <v>81.3</v>
      </c>
      <c r="I162" s="22">
        <v>100.9</v>
      </c>
      <c r="J162" s="22">
        <v>95.1</v>
      </c>
      <c r="K162" s="22">
        <v>82.8</v>
      </c>
      <c r="L162" s="22">
        <v>87.3</v>
      </c>
      <c r="M162" s="22">
        <v>89.7</v>
      </c>
      <c r="N162" s="22">
        <v>82.6</v>
      </c>
      <c r="O162" s="22">
        <v>101.7</v>
      </c>
      <c r="P162" s="22">
        <v>118.2</v>
      </c>
      <c r="Q162" s="22">
        <v>120.4</v>
      </c>
      <c r="R162" s="22">
        <v>133.19999999999999</v>
      </c>
      <c r="S162" s="22">
        <v>131.6</v>
      </c>
      <c r="T162" s="22">
        <v>130.5</v>
      </c>
      <c r="U162" s="22">
        <v>146.6</v>
      </c>
      <c r="V162" s="69">
        <v>127.7</v>
      </c>
      <c r="W162" s="69">
        <v>124.1</v>
      </c>
      <c r="X162" s="96"/>
    </row>
    <row r="163" spans="1:24" x14ac:dyDescent="0.25">
      <c r="A163" s="35" t="s">
        <v>49</v>
      </c>
      <c r="B163" s="22">
        <v>47.2</v>
      </c>
      <c r="C163" s="22">
        <v>52.7</v>
      </c>
      <c r="D163" s="22">
        <v>55</v>
      </c>
      <c r="E163" s="22">
        <v>59.7</v>
      </c>
      <c r="F163" s="22">
        <v>56.4</v>
      </c>
      <c r="G163" s="22">
        <v>60.6</v>
      </c>
      <c r="H163" s="22">
        <v>57.1</v>
      </c>
      <c r="I163" s="22">
        <v>61.9</v>
      </c>
      <c r="J163" s="22">
        <v>61.5</v>
      </c>
      <c r="K163" s="22">
        <v>62.3</v>
      </c>
      <c r="L163" s="22">
        <v>63.4</v>
      </c>
      <c r="M163" s="22">
        <v>70.2</v>
      </c>
      <c r="N163" s="22">
        <v>68.3</v>
      </c>
      <c r="O163" s="22">
        <v>69.7</v>
      </c>
      <c r="P163" s="22">
        <v>65.5</v>
      </c>
      <c r="Q163" s="22">
        <v>67.7</v>
      </c>
      <c r="R163" s="22">
        <v>69.3</v>
      </c>
      <c r="S163" s="22">
        <v>66.3</v>
      </c>
      <c r="T163" s="22">
        <v>65.8</v>
      </c>
      <c r="U163" s="22">
        <v>71.099999999999994</v>
      </c>
      <c r="V163" s="69">
        <v>66.3</v>
      </c>
      <c r="W163" s="69">
        <v>60.3</v>
      </c>
      <c r="X163" s="96"/>
    </row>
    <row r="164" spans="1:24" x14ac:dyDescent="0.25">
      <c r="A164" s="35" t="s">
        <v>50</v>
      </c>
      <c r="B164" s="22">
        <v>9.4</v>
      </c>
      <c r="C164" s="22">
        <v>10.9</v>
      </c>
      <c r="D164" s="22">
        <v>11.4</v>
      </c>
      <c r="E164" s="22">
        <v>11.9</v>
      </c>
      <c r="F164" s="22">
        <v>13.3</v>
      </c>
      <c r="G164" s="22">
        <v>13</v>
      </c>
      <c r="H164" s="22">
        <v>14</v>
      </c>
      <c r="I164" s="22">
        <v>15.3</v>
      </c>
      <c r="J164" s="22">
        <v>15.2</v>
      </c>
      <c r="K164" s="22">
        <v>14.7</v>
      </c>
      <c r="L164" s="22">
        <v>16.399999999999999</v>
      </c>
      <c r="M164" s="22">
        <v>18.8</v>
      </c>
      <c r="N164" s="22">
        <v>19.7</v>
      </c>
      <c r="O164" s="22">
        <v>13.4</v>
      </c>
      <c r="P164" s="22">
        <v>19.7</v>
      </c>
      <c r="Q164" s="22">
        <v>14.7</v>
      </c>
      <c r="R164" s="22">
        <v>17.100000000000001</v>
      </c>
      <c r="S164" s="22">
        <v>19.3</v>
      </c>
      <c r="T164" s="22">
        <v>18.7</v>
      </c>
      <c r="U164" s="22">
        <v>17.399999999999999</v>
      </c>
      <c r="V164" s="69">
        <v>11.2</v>
      </c>
      <c r="W164" s="69">
        <v>14.3</v>
      </c>
      <c r="X164" s="96"/>
    </row>
    <row r="165" spans="1:24" x14ac:dyDescent="0.25">
      <c r="A165" s="35" t="s">
        <v>51</v>
      </c>
      <c r="B165" s="22">
        <v>9.1</v>
      </c>
      <c r="C165" s="22">
        <v>10.8</v>
      </c>
      <c r="D165" s="22">
        <v>12.3</v>
      </c>
      <c r="E165" s="22">
        <v>12.1</v>
      </c>
      <c r="F165" s="22">
        <v>13</v>
      </c>
      <c r="G165" s="22">
        <v>10</v>
      </c>
      <c r="H165" s="22">
        <v>10</v>
      </c>
      <c r="I165" s="22">
        <v>8.6</v>
      </c>
      <c r="J165" s="22">
        <v>8.9</v>
      </c>
      <c r="K165" s="22">
        <v>7.6</v>
      </c>
      <c r="L165" s="22">
        <v>9.3000000000000007</v>
      </c>
      <c r="M165" s="22">
        <v>11.4</v>
      </c>
      <c r="N165" s="22">
        <v>10.8</v>
      </c>
      <c r="O165" s="22">
        <v>11.3</v>
      </c>
      <c r="P165" s="22">
        <v>11.2</v>
      </c>
      <c r="Q165" s="22">
        <v>11.8</v>
      </c>
      <c r="R165" s="22">
        <v>12.1</v>
      </c>
      <c r="S165" s="22">
        <v>12.1</v>
      </c>
      <c r="T165" s="22">
        <v>11.1</v>
      </c>
      <c r="U165" s="22">
        <v>12.5</v>
      </c>
      <c r="V165" s="69">
        <v>10.9</v>
      </c>
      <c r="W165" s="69">
        <v>11.4</v>
      </c>
      <c r="X165" s="96"/>
    </row>
    <row r="166" spans="1:24" x14ac:dyDescent="0.25">
      <c r="A166" s="35" t="s">
        <v>52</v>
      </c>
      <c r="B166" s="22">
        <v>25.4</v>
      </c>
      <c r="C166" s="22">
        <v>27.5</v>
      </c>
      <c r="D166" s="22">
        <v>23.9</v>
      </c>
      <c r="E166" s="22">
        <v>22.1</v>
      </c>
      <c r="F166" s="22">
        <v>21.2</v>
      </c>
      <c r="G166" s="22">
        <v>21.2</v>
      </c>
      <c r="H166" s="22">
        <v>25.1</v>
      </c>
      <c r="I166" s="22">
        <v>26.2</v>
      </c>
      <c r="J166" s="22">
        <v>27.4</v>
      </c>
      <c r="K166" s="22">
        <v>23</v>
      </c>
      <c r="L166" s="22">
        <v>22</v>
      </c>
      <c r="M166" s="22">
        <v>23.5</v>
      </c>
      <c r="N166" s="22">
        <v>23.7</v>
      </c>
      <c r="O166" s="22">
        <v>22.9</v>
      </c>
      <c r="P166" s="22">
        <v>30.8</v>
      </c>
      <c r="Q166" s="22">
        <v>31.1</v>
      </c>
      <c r="R166" s="22">
        <v>29.9</v>
      </c>
      <c r="S166" s="22">
        <v>29.4</v>
      </c>
      <c r="T166" s="22">
        <v>22.8</v>
      </c>
      <c r="U166" s="22">
        <v>21.2</v>
      </c>
      <c r="V166" s="69">
        <v>24</v>
      </c>
      <c r="W166" s="69">
        <v>27</v>
      </c>
      <c r="X166" s="96"/>
    </row>
    <row r="167" spans="1:24" x14ac:dyDescent="0.25">
      <c r="A167" s="35" t="s">
        <v>53</v>
      </c>
      <c r="B167" s="22" t="s">
        <v>119</v>
      </c>
      <c r="C167" s="22" t="s">
        <v>119</v>
      </c>
      <c r="D167" s="22" t="s">
        <v>119</v>
      </c>
      <c r="E167" s="22" t="s">
        <v>119</v>
      </c>
      <c r="F167" s="22" t="s">
        <v>119</v>
      </c>
      <c r="G167" s="22" t="s">
        <v>119</v>
      </c>
      <c r="H167" s="22" t="s">
        <v>119</v>
      </c>
      <c r="I167" s="22" t="s">
        <v>119</v>
      </c>
      <c r="J167" s="22" t="s">
        <v>119</v>
      </c>
      <c r="K167" s="22" t="s">
        <v>119</v>
      </c>
      <c r="L167" s="22" t="s">
        <v>119</v>
      </c>
      <c r="M167" s="22" t="s">
        <v>119</v>
      </c>
      <c r="N167" s="22" t="s">
        <v>119</v>
      </c>
      <c r="O167" s="22" t="s">
        <v>119</v>
      </c>
      <c r="P167" s="22" t="s">
        <v>119</v>
      </c>
      <c r="Q167" s="22" t="s">
        <v>119</v>
      </c>
      <c r="R167" s="22" t="s">
        <v>119</v>
      </c>
      <c r="S167" s="22" t="s">
        <v>119</v>
      </c>
      <c r="T167" s="22" t="s">
        <v>119</v>
      </c>
      <c r="U167" s="22" t="s">
        <v>119</v>
      </c>
      <c r="V167" s="69" t="s">
        <v>119</v>
      </c>
      <c r="W167" s="69" t="s">
        <v>119</v>
      </c>
      <c r="X167" s="96"/>
    </row>
    <row r="168" spans="1:24" x14ac:dyDescent="0.25">
      <c r="A168" s="35" t="s">
        <v>54</v>
      </c>
      <c r="B168" s="22">
        <v>98.7</v>
      </c>
      <c r="C168" s="22">
        <v>103.3</v>
      </c>
      <c r="D168" s="22">
        <v>108.9</v>
      </c>
      <c r="E168" s="22">
        <v>112.5</v>
      </c>
      <c r="F168" s="22">
        <v>117.9</v>
      </c>
      <c r="G168" s="22">
        <v>118.3</v>
      </c>
      <c r="H168" s="22">
        <v>122.5</v>
      </c>
      <c r="I168" s="22">
        <v>130.5</v>
      </c>
      <c r="J168" s="22">
        <v>149.4</v>
      </c>
      <c r="K168" s="22">
        <v>144.5</v>
      </c>
      <c r="L168" s="22">
        <v>152.4</v>
      </c>
      <c r="M168" s="22">
        <v>159</v>
      </c>
      <c r="N168" s="22">
        <v>165.2</v>
      </c>
      <c r="O168" s="22">
        <v>172.8</v>
      </c>
      <c r="P168" s="22">
        <v>175.5</v>
      </c>
      <c r="Q168" s="22">
        <v>181.6</v>
      </c>
      <c r="R168" s="22">
        <v>183.8</v>
      </c>
      <c r="S168" s="22">
        <v>184.7</v>
      </c>
      <c r="T168" s="22">
        <v>187.1</v>
      </c>
      <c r="U168" s="22">
        <v>190.7</v>
      </c>
      <c r="V168" s="69">
        <v>199.3</v>
      </c>
      <c r="W168" s="69">
        <v>199.9</v>
      </c>
      <c r="X168" s="96"/>
    </row>
    <row r="169" spans="1:24" ht="30" x14ac:dyDescent="0.25">
      <c r="A169" s="35" t="s">
        <v>55</v>
      </c>
      <c r="B169" s="22" t="s">
        <v>119</v>
      </c>
      <c r="C169" s="22" t="s">
        <v>119</v>
      </c>
      <c r="D169" s="22" t="s">
        <v>119</v>
      </c>
      <c r="E169" s="22" t="s">
        <v>119</v>
      </c>
      <c r="F169" s="22" t="s">
        <v>119</v>
      </c>
      <c r="G169" s="22" t="s">
        <v>119</v>
      </c>
      <c r="H169" s="22" t="s">
        <v>119</v>
      </c>
      <c r="I169" s="22" t="s">
        <v>119</v>
      </c>
      <c r="J169" s="22" t="s">
        <v>119</v>
      </c>
      <c r="K169" s="22" t="s">
        <v>119</v>
      </c>
      <c r="L169" s="22" t="s">
        <v>119</v>
      </c>
      <c r="M169" s="22" t="s">
        <v>119</v>
      </c>
      <c r="N169" s="22" t="s">
        <v>119</v>
      </c>
      <c r="O169" s="22" t="s">
        <v>119</v>
      </c>
      <c r="P169" s="22" t="s">
        <v>119</v>
      </c>
      <c r="Q169" s="22" t="s">
        <v>119</v>
      </c>
      <c r="R169" s="22" t="s">
        <v>119</v>
      </c>
      <c r="S169" s="22" t="s">
        <v>119</v>
      </c>
      <c r="T169" s="22" t="s">
        <v>119</v>
      </c>
      <c r="U169" s="22" t="s">
        <v>119</v>
      </c>
      <c r="V169" s="69" t="s">
        <v>119</v>
      </c>
      <c r="W169" s="69" t="s">
        <v>119</v>
      </c>
      <c r="X169" s="96"/>
    </row>
    <row r="170" spans="1:24" x14ac:dyDescent="0.25">
      <c r="A170" s="35" t="s">
        <v>56</v>
      </c>
      <c r="B170" s="22" t="s">
        <v>119</v>
      </c>
      <c r="C170" s="22" t="s">
        <v>119</v>
      </c>
      <c r="D170" s="22" t="s">
        <v>119</v>
      </c>
      <c r="E170" s="22" t="s">
        <v>119</v>
      </c>
      <c r="F170" s="22" t="s">
        <v>119</v>
      </c>
      <c r="G170" s="22" t="s">
        <v>119</v>
      </c>
      <c r="H170" s="22" t="s">
        <v>119</v>
      </c>
      <c r="I170" s="22" t="s">
        <v>119</v>
      </c>
      <c r="J170" s="22" t="s">
        <v>119</v>
      </c>
      <c r="K170" s="22" t="s">
        <v>119</v>
      </c>
      <c r="L170" s="22" t="s">
        <v>119</v>
      </c>
      <c r="M170" s="22" t="s">
        <v>119</v>
      </c>
      <c r="N170" s="22" t="s">
        <v>119</v>
      </c>
      <c r="O170" s="22" t="s">
        <v>119</v>
      </c>
      <c r="P170" s="22" t="s">
        <v>119</v>
      </c>
      <c r="Q170" s="22" t="s">
        <v>119</v>
      </c>
      <c r="R170" s="22" t="s">
        <v>119</v>
      </c>
      <c r="S170" s="22" t="s">
        <v>119</v>
      </c>
      <c r="T170" s="22" t="s">
        <v>119</v>
      </c>
      <c r="U170" s="22" t="s">
        <v>119</v>
      </c>
      <c r="V170" s="69" t="s">
        <v>119</v>
      </c>
      <c r="W170" s="69" t="s">
        <v>119</v>
      </c>
      <c r="X170" s="96"/>
    </row>
    <row r="171" spans="1:24" ht="30" x14ac:dyDescent="0.25">
      <c r="A171" s="35" t="s">
        <v>57</v>
      </c>
      <c r="B171" s="22">
        <v>43.3</v>
      </c>
      <c r="C171" s="22">
        <v>46.2</v>
      </c>
      <c r="D171" s="22">
        <v>47.5</v>
      </c>
      <c r="E171" s="22">
        <v>45.6</v>
      </c>
      <c r="F171" s="22">
        <v>42.4</v>
      </c>
      <c r="G171" s="22">
        <v>45.7</v>
      </c>
      <c r="H171" s="22">
        <v>45.2</v>
      </c>
      <c r="I171" s="22">
        <v>43.6</v>
      </c>
      <c r="J171" s="22">
        <v>46.7</v>
      </c>
      <c r="K171" s="22">
        <v>55</v>
      </c>
      <c r="L171" s="22">
        <v>46.1</v>
      </c>
      <c r="M171" s="22">
        <v>53.9</v>
      </c>
      <c r="N171" s="22">
        <v>56.1</v>
      </c>
      <c r="O171" s="22">
        <v>65.2</v>
      </c>
      <c r="P171" s="22">
        <v>68.3</v>
      </c>
      <c r="Q171" s="22">
        <v>52.8</v>
      </c>
      <c r="R171" s="22">
        <v>51.3</v>
      </c>
      <c r="S171" s="22">
        <v>78.3</v>
      </c>
      <c r="T171" s="22">
        <v>79.8</v>
      </c>
      <c r="U171" s="22">
        <v>84.2</v>
      </c>
      <c r="V171" s="69">
        <v>83.7</v>
      </c>
      <c r="W171" s="69">
        <v>87.9</v>
      </c>
      <c r="X171" s="96"/>
    </row>
    <row r="172" spans="1:24" x14ac:dyDescent="0.25">
      <c r="A172" s="35" t="s">
        <v>58</v>
      </c>
      <c r="B172" s="22">
        <v>45.7</v>
      </c>
      <c r="C172" s="22">
        <v>47.3</v>
      </c>
      <c r="D172" s="22">
        <v>48.8</v>
      </c>
      <c r="E172" s="22">
        <v>50.8</v>
      </c>
      <c r="F172" s="22">
        <v>55.2</v>
      </c>
      <c r="G172" s="22">
        <v>58.3</v>
      </c>
      <c r="H172" s="22">
        <v>57.8</v>
      </c>
      <c r="I172" s="22">
        <v>59.4</v>
      </c>
      <c r="J172" s="22">
        <v>62.4</v>
      </c>
      <c r="K172" s="22">
        <v>67.400000000000006</v>
      </c>
      <c r="L172" s="22">
        <v>89.6</v>
      </c>
      <c r="M172" s="22">
        <v>91.8</v>
      </c>
      <c r="N172" s="22">
        <v>73.3</v>
      </c>
      <c r="O172" s="22">
        <v>71.900000000000006</v>
      </c>
      <c r="P172" s="22">
        <v>73.2</v>
      </c>
      <c r="Q172" s="22">
        <v>72.7</v>
      </c>
      <c r="R172" s="22">
        <v>74.900000000000006</v>
      </c>
      <c r="S172" s="22">
        <v>71.8</v>
      </c>
      <c r="T172" s="22">
        <v>70.3</v>
      </c>
      <c r="U172" s="22">
        <v>70.7</v>
      </c>
      <c r="V172" s="69">
        <v>71.599999999999994</v>
      </c>
      <c r="W172" s="69">
        <v>75.900000000000006</v>
      </c>
      <c r="X172" s="96"/>
    </row>
    <row r="173" spans="1:24" x14ac:dyDescent="0.25">
      <c r="A173" s="35" t="s">
        <v>59</v>
      </c>
      <c r="B173" s="22">
        <v>82</v>
      </c>
      <c r="C173" s="22">
        <v>83</v>
      </c>
      <c r="D173" s="22">
        <v>86.6</v>
      </c>
      <c r="E173" s="22">
        <v>89.3</v>
      </c>
      <c r="F173" s="22">
        <v>110.3</v>
      </c>
      <c r="G173" s="22">
        <v>118.7</v>
      </c>
      <c r="H173" s="22">
        <v>123.6</v>
      </c>
      <c r="I173" s="22">
        <v>132</v>
      </c>
      <c r="J173" s="22">
        <v>143.69999999999999</v>
      </c>
      <c r="K173" s="22">
        <v>156</v>
      </c>
      <c r="L173" s="22">
        <v>163.30000000000001</v>
      </c>
      <c r="M173" s="22">
        <v>163.1</v>
      </c>
      <c r="N173" s="22">
        <v>165.2</v>
      </c>
      <c r="O173" s="22">
        <v>165.4</v>
      </c>
      <c r="P173" s="22">
        <v>165.9</v>
      </c>
      <c r="Q173" s="22">
        <v>158.1</v>
      </c>
      <c r="R173" s="22">
        <v>157.1</v>
      </c>
      <c r="S173" s="22">
        <v>156.1</v>
      </c>
      <c r="T173" s="22">
        <v>153</v>
      </c>
      <c r="U173" s="22">
        <v>154.19999999999999</v>
      </c>
      <c r="V173" s="69">
        <v>154.30000000000001</v>
      </c>
      <c r="W173" s="69">
        <v>160.30000000000001</v>
      </c>
      <c r="X173" s="96"/>
    </row>
    <row r="174" spans="1:24" ht="30" x14ac:dyDescent="0.25">
      <c r="A174" s="35" t="s">
        <v>60</v>
      </c>
      <c r="B174" s="22">
        <v>20.7</v>
      </c>
      <c r="C174" s="22">
        <v>23.9</v>
      </c>
      <c r="D174" s="22">
        <v>25.3</v>
      </c>
      <c r="E174" s="22">
        <v>24.7</v>
      </c>
      <c r="F174" s="22">
        <v>26.5</v>
      </c>
      <c r="G174" s="22">
        <v>25.3</v>
      </c>
      <c r="H174" s="22">
        <v>27.7</v>
      </c>
      <c r="I174" s="22">
        <v>29.8</v>
      </c>
      <c r="J174" s="22">
        <v>29.7</v>
      </c>
      <c r="K174" s="22">
        <v>32.200000000000003</v>
      </c>
      <c r="L174" s="22">
        <v>33.299999999999997</v>
      </c>
      <c r="M174" s="22">
        <v>32.700000000000003</v>
      </c>
      <c r="N174" s="22">
        <v>35.799999999999997</v>
      </c>
      <c r="O174" s="22">
        <v>36.4</v>
      </c>
      <c r="P174" s="22">
        <v>37.6</v>
      </c>
      <c r="Q174" s="22">
        <v>35.4</v>
      </c>
      <c r="R174" s="22">
        <v>35.299999999999997</v>
      </c>
      <c r="S174" s="22">
        <v>34.200000000000003</v>
      </c>
      <c r="T174" s="22">
        <v>34</v>
      </c>
      <c r="U174" s="22">
        <v>27.2</v>
      </c>
      <c r="V174" s="69">
        <v>25.7</v>
      </c>
      <c r="W174" s="69">
        <v>27.4</v>
      </c>
      <c r="X174" s="96"/>
    </row>
    <row r="175" spans="1:24" x14ac:dyDescent="0.25">
      <c r="A175" s="43" t="s">
        <v>61</v>
      </c>
      <c r="B175" s="22">
        <v>1.1000000000000001</v>
      </c>
      <c r="C175" s="22">
        <v>1.5</v>
      </c>
      <c r="D175" s="22">
        <v>1.8</v>
      </c>
      <c r="E175" s="22">
        <v>2.6</v>
      </c>
      <c r="F175" s="22">
        <v>3.4</v>
      </c>
      <c r="G175" s="22">
        <v>4.2</v>
      </c>
      <c r="H175" s="22">
        <v>3.9</v>
      </c>
      <c r="I175" s="22">
        <v>4.5999999999999996</v>
      </c>
      <c r="J175" s="22">
        <v>5</v>
      </c>
      <c r="K175" s="22">
        <v>5.3</v>
      </c>
      <c r="L175" s="22">
        <v>4.3</v>
      </c>
      <c r="M175" s="22">
        <v>6.5</v>
      </c>
      <c r="N175" s="22">
        <v>7.3</v>
      </c>
      <c r="O175" s="22">
        <v>8.8000000000000007</v>
      </c>
      <c r="P175" s="22">
        <v>10.8</v>
      </c>
      <c r="Q175" s="22">
        <v>11</v>
      </c>
      <c r="R175" s="22">
        <v>9.5</v>
      </c>
      <c r="S175" s="22">
        <v>10.199999999999999</v>
      </c>
      <c r="T175" s="22">
        <v>8.1</v>
      </c>
      <c r="U175" s="22">
        <v>9.6</v>
      </c>
      <c r="V175" s="69">
        <v>9.1999999999999993</v>
      </c>
      <c r="W175" s="69">
        <v>9</v>
      </c>
      <c r="X175" s="96"/>
    </row>
  </sheetData>
  <phoneticPr fontId="6" type="noConversion"/>
  <conditionalFormatting sqref="A1:A1048576">
    <cfRule type="containsText" dxfId="9" priority="1" operator="containsText" text="poista">
      <formula>NOT(ISERROR(SEARCH("poista",A1)))</formula>
    </cfRule>
  </conditionalFormatting>
  <printOptions gridLines="1"/>
  <pageMargins left="0" right="0" top="0" bottom="0" header="0.51181102362204722" footer="0.74803149606299213"/>
  <pageSetup paperSize="9" scale="85" orientation="landscape" r:id="rId1"/>
  <rowBreaks count="4" manualBreakCount="4">
    <brk id="38" max="16383" man="1"/>
    <brk id="72" max="16383" man="1"/>
    <brk id="107" max="16383" man="1"/>
    <brk id="142" max="16383" man="1"/>
  </rowBreaks>
  <tableParts count="5">
    <tablePart r:id="rId2"/>
    <tablePart r:id="rId3"/>
    <tablePart r:id="rId4"/>
    <tablePart r:id="rId5"/>
    <tablePart r:id="rId6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B7E12-D842-4517-A1E5-BAB36A541528}">
  <sheetPr>
    <tabColor theme="6" tint="-0.249977111117893"/>
  </sheetPr>
  <dimension ref="A1:G37"/>
  <sheetViews>
    <sheetView zoomScaleNormal="100" workbookViewId="0">
      <selection activeCell="A5" sqref="A5"/>
    </sheetView>
  </sheetViews>
  <sheetFormatPr defaultColWidth="9.140625" defaultRowHeight="15" x14ac:dyDescent="0.25"/>
  <cols>
    <col min="1" max="1" width="41.7109375" style="7" customWidth="1"/>
    <col min="2" max="3" width="11.140625" style="7" bestFit="1" customWidth="1"/>
    <col min="4" max="4" width="14.5703125" style="7" bestFit="1" customWidth="1"/>
    <col min="5" max="6" width="8.5703125" style="7" bestFit="1" customWidth="1"/>
    <col min="7" max="7" width="11.140625" style="7" bestFit="1" customWidth="1"/>
    <col min="8" max="16384" width="9.140625" style="7"/>
  </cols>
  <sheetData>
    <row r="1" spans="1:7" ht="18.75" x14ac:dyDescent="0.3">
      <c r="A1" s="8" t="s">
        <v>141</v>
      </c>
    </row>
    <row r="2" spans="1:7" x14ac:dyDescent="0.25">
      <c r="A2" s="7" t="s">
        <v>29</v>
      </c>
    </row>
    <row r="3" spans="1:7" x14ac:dyDescent="0.25">
      <c r="A3" s="55" t="s">
        <v>111</v>
      </c>
      <c r="B3" s="32"/>
      <c r="C3" s="32"/>
      <c r="D3" s="32"/>
    </row>
    <row r="4" spans="1:7" x14ac:dyDescent="0.25">
      <c r="A4" s="55" t="s">
        <v>112</v>
      </c>
      <c r="B4" s="32"/>
      <c r="C4" s="32"/>
      <c r="D4" s="32"/>
    </row>
    <row r="5" spans="1:7" x14ac:dyDescent="0.25">
      <c r="B5" s="32"/>
      <c r="C5" s="32"/>
      <c r="D5" s="32"/>
    </row>
    <row r="6" spans="1:7" ht="45" x14ac:dyDescent="0.25">
      <c r="A6" s="4" t="s">
        <v>62</v>
      </c>
      <c r="B6" s="17" t="s">
        <v>114</v>
      </c>
      <c r="C6" s="17" t="s">
        <v>145</v>
      </c>
      <c r="D6" s="17" t="s">
        <v>142</v>
      </c>
      <c r="E6" s="17" t="s">
        <v>110</v>
      </c>
      <c r="F6" s="17" t="s">
        <v>144</v>
      </c>
      <c r="G6" s="17" t="s">
        <v>143</v>
      </c>
    </row>
    <row r="7" spans="1:7" x14ac:dyDescent="0.25">
      <c r="A7" s="42" t="s">
        <v>38</v>
      </c>
      <c r="B7" s="21">
        <v>260.3</v>
      </c>
      <c r="C7" s="21">
        <v>77</v>
      </c>
      <c r="D7" s="70">
        <f>((Taulukko13[[#This Row],[Arvonlisäys 
(milj. €) 
v. 2021]]-Taulukko13[[#This Row],[Arvonlisäys 
(milj. €) 
v. 2000]])/Taulukko13[[#This Row],[Arvonlisäys 
(milj. €) 
v. 2000]])*100</f>
        <v>-70.418747598924313</v>
      </c>
      <c r="E7" s="21">
        <v>2326</v>
      </c>
      <c r="F7" s="21">
        <v>515</v>
      </c>
      <c r="G7" s="27">
        <f>((Taulukko13[[#This Row],[Työlliset 
2021]]-Taulukko13[[#This Row],[Työlliset 
2000]])/Taulukko13[[#This Row],[Työlliset 
2000]])*100</f>
        <v>-77.858985382631133</v>
      </c>
    </row>
    <row r="8" spans="1:7" x14ac:dyDescent="0.25">
      <c r="A8" s="35" t="s">
        <v>36</v>
      </c>
      <c r="B8" s="1">
        <v>51</v>
      </c>
      <c r="C8" s="1">
        <v>29.2</v>
      </c>
      <c r="D8" s="71">
        <f>((Taulukko13[[#This Row],[Arvonlisäys 
(milj. €) 
v. 2021]]-Taulukko13[[#This Row],[Arvonlisäys 
(milj. €) 
v. 2000]])/Taulukko13[[#This Row],[Arvonlisäys 
(milj. €) 
v. 2000]])*100</f>
        <v>-42.745098039215691</v>
      </c>
      <c r="E8" s="1">
        <v>1480</v>
      </c>
      <c r="F8" s="1">
        <v>548</v>
      </c>
      <c r="G8" s="23">
        <f>((Taulukko13[[#This Row],[Työlliset 
2021]]-Taulukko13[[#This Row],[Työlliset 
2000]])/Taulukko13[[#This Row],[Työlliset 
2000]])*100</f>
        <v>-62.972972972972975</v>
      </c>
    </row>
    <row r="9" spans="1:7" x14ac:dyDescent="0.25">
      <c r="A9" s="35" t="s">
        <v>122</v>
      </c>
      <c r="B9" s="1">
        <v>113.6</v>
      </c>
      <c r="C9" s="1">
        <v>121.6</v>
      </c>
      <c r="D9" s="71">
        <f>((Taulukko13[[#This Row],[Arvonlisäys 
(milj. €) 
v. 2021]]-Taulukko13[[#This Row],[Arvonlisäys 
(milj. €) 
v. 2000]])/Taulukko13[[#This Row],[Arvonlisäys 
(milj. €) 
v. 2000]])*100</f>
        <v>7.042253521126761</v>
      </c>
      <c r="E9" s="1">
        <v>10151</v>
      </c>
      <c r="F9" s="1">
        <v>5260</v>
      </c>
      <c r="G9" s="23">
        <f>((Taulukko13[[#This Row],[Työlliset 
2021]]-Taulukko13[[#This Row],[Työlliset 
2000]])/Taulukko13[[#This Row],[Työlliset 
2000]])*100</f>
        <v>-48.182445079302532</v>
      </c>
    </row>
    <row r="10" spans="1:7" x14ac:dyDescent="0.25">
      <c r="A10" s="35" t="s">
        <v>37</v>
      </c>
      <c r="B10" s="1">
        <v>105.7</v>
      </c>
      <c r="C10" s="1">
        <v>201.3</v>
      </c>
      <c r="D10" s="71">
        <f>((Taulukko13[[#This Row],[Arvonlisäys 
(milj. €) 
v. 2021]]-Taulukko13[[#This Row],[Arvonlisäys 
(milj. €) 
v. 2000]])/Taulukko13[[#This Row],[Arvonlisäys 
(milj. €) 
v. 2000]])*100</f>
        <v>90.444654683065281</v>
      </c>
      <c r="E10" s="1">
        <v>2458</v>
      </c>
      <c r="F10" s="1">
        <v>1409</v>
      </c>
      <c r="G10" s="23">
        <f>((Taulukko13[[#This Row],[Työlliset 
2021]]-Taulukko13[[#This Row],[Työlliset 
2000]])/Taulukko13[[#This Row],[Työlliset 
2000]])*100</f>
        <v>-42.676973148901546</v>
      </c>
    </row>
    <row r="11" spans="1:7" x14ac:dyDescent="0.25">
      <c r="A11" s="35" t="s">
        <v>44</v>
      </c>
      <c r="B11" s="1">
        <v>33.200000000000003</v>
      </c>
      <c r="C11" s="1">
        <v>17.600000000000001</v>
      </c>
      <c r="D11" s="71">
        <f>((Taulukko13[[#This Row],[Arvonlisäys 
(milj. €) 
v. 2021]]-Taulukko13[[#This Row],[Arvonlisäys 
(milj. €) 
v. 2000]])/Taulukko13[[#This Row],[Arvonlisäys 
(milj. €) 
v. 2000]])*100</f>
        <v>-46.987951807228917</v>
      </c>
      <c r="E11" s="1">
        <v>530</v>
      </c>
      <c r="F11" s="1">
        <v>320</v>
      </c>
      <c r="G11" s="23">
        <f>((Taulukko13[[#This Row],[Työlliset 
2021]]-Taulukko13[[#This Row],[Työlliset 
2000]])/Taulukko13[[#This Row],[Työlliset 
2000]])*100</f>
        <v>-39.622641509433961</v>
      </c>
    </row>
    <row r="12" spans="1:7" x14ac:dyDescent="0.25">
      <c r="A12" s="35" t="s">
        <v>120</v>
      </c>
      <c r="B12" s="1">
        <v>109.8</v>
      </c>
      <c r="C12" s="1">
        <v>84</v>
      </c>
      <c r="D12" s="71">
        <f>((Taulukko13[[#This Row],[Arvonlisäys 
(milj. €) 
v. 2021]]-Taulukko13[[#This Row],[Arvonlisäys 
(milj. €) 
v. 2000]])/Taulukko13[[#This Row],[Arvonlisäys 
(milj. €) 
v. 2000]])*100</f>
        <v>-23.497267759562838</v>
      </c>
      <c r="E12" s="1">
        <v>2127</v>
      </c>
      <c r="F12" s="1">
        <v>1351</v>
      </c>
      <c r="G12" s="23">
        <f>((Taulukko13[[#This Row],[Työlliset 
2021]]-Taulukko13[[#This Row],[Työlliset 
2000]])/Taulukko13[[#This Row],[Työlliset 
2000]])*100</f>
        <v>-36.483309826046074</v>
      </c>
    </row>
    <row r="13" spans="1:7" x14ac:dyDescent="0.25">
      <c r="A13" s="35" t="s">
        <v>40</v>
      </c>
      <c r="B13" s="1">
        <v>34.299999999999997</v>
      </c>
      <c r="C13" s="1">
        <v>30</v>
      </c>
      <c r="D13" s="71">
        <f>((Taulukko13[[#This Row],[Arvonlisäys 
(milj. €) 
v. 2021]]-Taulukko13[[#This Row],[Arvonlisäys 
(milj. €) 
v. 2000]])/Taulukko13[[#This Row],[Arvonlisäys 
(milj. €) 
v. 2000]])*100</f>
        <v>-12.53644314868804</v>
      </c>
      <c r="E13" s="1">
        <v>592</v>
      </c>
      <c r="F13" s="1">
        <v>466</v>
      </c>
      <c r="G13" s="23">
        <f>((Taulukko13[[#This Row],[Työlliset 
2021]]-Taulukko13[[#This Row],[Työlliset 
2000]])/Taulukko13[[#This Row],[Työlliset 
2000]])*100</f>
        <v>-21.283783783783782</v>
      </c>
    </row>
    <row r="14" spans="1:7" x14ac:dyDescent="0.25">
      <c r="A14" s="35" t="s">
        <v>34</v>
      </c>
      <c r="B14" s="1">
        <v>17.100000000000001</v>
      </c>
      <c r="C14" s="1">
        <v>21.6</v>
      </c>
      <c r="D14" s="71">
        <f>((Taulukko13[[#This Row],[Arvonlisäys 
(milj. €) 
v. 2021]]-Taulukko13[[#This Row],[Arvonlisäys 
(milj. €) 
v. 2000]])/Taulukko13[[#This Row],[Arvonlisäys 
(milj. €) 
v. 2000]])*100</f>
        <v>26.315789473684209</v>
      </c>
      <c r="E14" s="1">
        <v>421</v>
      </c>
      <c r="F14" s="1">
        <v>345</v>
      </c>
      <c r="G14" s="23">
        <f>((Taulukko13[[#This Row],[Työlliset 
2021]]-Taulukko13[[#This Row],[Työlliset 
2000]])/Taulukko13[[#This Row],[Työlliset 
2000]])*100</f>
        <v>-18.052256532066508</v>
      </c>
    </row>
    <row r="15" spans="1:7" x14ac:dyDescent="0.25">
      <c r="A15" s="35" t="s">
        <v>51</v>
      </c>
      <c r="B15" s="1">
        <v>152.4</v>
      </c>
      <c r="C15" s="1">
        <v>181.5</v>
      </c>
      <c r="D15" s="71">
        <f>((Taulukko13[[#This Row],[Arvonlisäys 
(milj. €) 
v. 2021]]-Taulukko13[[#This Row],[Arvonlisäys 
(milj. €) 
v. 2000]])/Taulukko13[[#This Row],[Arvonlisäys 
(milj. €) 
v. 2000]])*100</f>
        <v>19.094488188976374</v>
      </c>
      <c r="E15" s="1">
        <v>2388</v>
      </c>
      <c r="F15" s="1">
        <v>2125</v>
      </c>
      <c r="G15" s="23">
        <f>((Taulukko13[[#This Row],[Työlliset 
2021]]-Taulukko13[[#This Row],[Työlliset 
2000]])/Taulukko13[[#This Row],[Työlliset 
2000]])*100</f>
        <v>-11.013400335008376</v>
      </c>
    </row>
    <row r="16" spans="1:7" x14ac:dyDescent="0.25">
      <c r="A16" s="35" t="s">
        <v>65</v>
      </c>
      <c r="B16" s="1">
        <v>141.19999999999999</v>
      </c>
      <c r="C16" s="1">
        <v>135.80000000000001</v>
      </c>
      <c r="D16" s="71">
        <f>((Taulukko13[[#This Row],[Arvonlisäys 
(milj. €) 
v. 2021]]-Taulukko13[[#This Row],[Arvonlisäys 
(milj. €) 
v. 2000]])/Taulukko13[[#This Row],[Arvonlisäys 
(milj. €) 
v. 2000]])*100</f>
        <v>-3.8243626062322789</v>
      </c>
      <c r="E16" s="1">
        <v>2929</v>
      </c>
      <c r="F16" s="1">
        <v>2640</v>
      </c>
      <c r="G16" s="23">
        <f>((Taulukko13[[#This Row],[Työlliset 
2021]]-Taulukko13[[#This Row],[Työlliset 
2000]])/Taulukko13[[#This Row],[Työlliset 
2000]])*100</f>
        <v>-9.8668487538409018</v>
      </c>
    </row>
    <row r="17" spans="1:7" ht="30" x14ac:dyDescent="0.25">
      <c r="A17" s="35" t="s">
        <v>52</v>
      </c>
      <c r="B17" s="1">
        <v>117.6</v>
      </c>
      <c r="C17" s="1">
        <v>222.5</v>
      </c>
      <c r="D17" s="71">
        <f>((Taulukko13[[#This Row],[Arvonlisäys 
(milj. €) 
v. 2021]]-Taulukko13[[#This Row],[Arvonlisäys 
(milj. €) 
v. 2000]])/Taulukko13[[#This Row],[Arvonlisäys 
(milj. €) 
v. 2000]])*100</f>
        <v>89.200680272108855</v>
      </c>
      <c r="E17" s="1">
        <v>1472</v>
      </c>
      <c r="F17" s="1">
        <v>1379</v>
      </c>
      <c r="G17" s="23">
        <f>((Taulukko13[[#This Row],[Työlliset 
2021]]-Taulukko13[[#This Row],[Työlliset 
2000]])/Taulukko13[[#This Row],[Työlliset 
2000]])*100</f>
        <v>-6.3179347826086962</v>
      </c>
    </row>
    <row r="18" spans="1:7" x14ac:dyDescent="0.25">
      <c r="A18" s="35" t="s">
        <v>66</v>
      </c>
      <c r="B18" s="1">
        <v>275.5</v>
      </c>
      <c r="C18" s="1">
        <v>435.1</v>
      </c>
      <c r="D18" s="71">
        <f>((Taulukko13[[#This Row],[Arvonlisäys 
(milj. €) 
v. 2021]]-Taulukko13[[#This Row],[Arvonlisäys 
(milj. €) 
v. 2000]])/Taulukko13[[#This Row],[Arvonlisäys 
(milj. €) 
v. 2000]])*100</f>
        <v>57.931034482758626</v>
      </c>
      <c r="E18" s="1">
        <v>6079</v>
      </c>
      <c r="F18" s="1">
        <v>6040</v>
      </c>
      <c r="G18" s="23">
        <f>((Taulukko13[[#This Row],[Työlliset 
2021]]-Taulukko13[[#This Row],[Työlliset 
2000]])/Taulukko13[[#This Row],[Työlliset 
2000]])*100</f>
        <v>-0.64155288698799151</v>
      </c>
    </row>
    <row r="19" spans="1:7" x14ac:dyDescent="0.25">
      <c r="A19" s="35" t="s">
        <v>49</v>
      </c>
      <c r="B19" s="1">
        <v>197.2</v>
      </c>
      <c r="C19" s="1">
        <v>298.60000000000002</v>
      </c>
      <c r="D19" s="71">
        <f>((Taulukko13[[#This Row],[Arvonlisäys 
(milj. €) 
v. 2021]]-Taulukko13[[#This Row],[Arvonlisäys 
(milj. €) 
v. 2000]])/Taulukko13[[#This Row],[Arvonlisäys 
(milj. €) 
v. 2000]])*100</f>
        <v>51.419878296146059</v>
      </c>
      <c r="E19" s="1">
        <v>5376</v>
      </c>
      <c r="F19" s="1">
        <v>5544</v>
      </c>
      <c r="G19" s="23">
        <f>((Taulukko13[[#This Row],[Työlliset 
2021]]-Taulukko13[[#This Row],[Työlliset 
2000]])/Taulukko13[[#This Row],[Työlliset 
2000]])*100</f>
        <v>3.125</v>
      </c>
    </row>
    <row r="20" spans="1:7" x14ac:dyDescent="0.25">
      <c r="A20" s="35" t="s">
        <v>64</v>
      </c>
      <c r="B20" s="1">
        <v>333.7</v>
      </c>
      <c r="C20" s="1">
        <v>581.6</v>
      </c>
      <c r="D20" s="71">
        <f>((Taulukko13[[#This Row],[Arvonlisäys 
(milj. €) 
v. 2021]]-Taulukko13[[#This Row],[Arvonlisäys 
(milj. €) 
v. 2000]])/Taulukko13[[#This Row],[Arvonlisäys 
(milj. €) 
v. 2000]])*100</f>
        <v>74.288282888822309</v>
      </c>
      <c r="E20" s="1">
        <v>10553</v>
      </c>
      <c r="F20" s="1">
        <v>11083</v>
      </c>
      <c r="G20" s="23">
        <f>((Taulukko13[[#This Row],[Työlliset 
2021]]-Taulukko13[[#This Row],[Työlliset 
2000]])/Taulukko13[[#This Row],[Työlliset 
2000]])*100</f>
        <v>5.0222685492277073</v>
      </c>
    </row>
    <row r="21" spans="1:7" ht="30" x14ac:dyDescent="0.25">
      <c r="A21" s="35" t="s">
        <v>50</v>
      </c>
      <c r="B21" s="1">
        <v>48.4</v>
      </c>
      <c r="C21" s="1">
        <v>103.9</v>
      </c>
      <c r="D21" s="71">
        <f>((Taulukko13[[#This Row],[Arvonlisäys 
(milj. €) 
v. 2021]]-Taulukko13[[#This Row],[Arvonlisäys 
(milj. €) 
v. 2000]])/Taulukko13[[#This Row],[Arvonlisäys 
(milj. €) 
v. 2000]])*100</f>
        <v>114.66942148760333</v>
      </c>
      <c r="E21" s="1">
        <v>2660</v>
      </c>
      <c r="F21" s="1">
        <v>2811</v>
      </c>
      <c r="G21" s="23">
        <f>((Taulukko13[[#This Row],[Työlliset 
2021]]-Taulukko13[[#This Row],[Työlliset 
2000]])/Taulukko13[[#This Row],[Työlliset 
2000]])*100</f>
        <v>5.6766917293233083</v>
      </c>
    </row>
    <row r="22" spans="1:7" x14ac:dyDescent="0.25">
      <c r="A22" s="35" t="s">
        <v>58</v>
      </c>
      <c r="B22" s="1">
        <v>298.10000000000002</v>
      </c>
      <c r="C22" s="1">
        <v>495.8</v>
      </c>
      <c r="D22" s="71">
        <f>((Taulukko13[[#This Row],[Arvonlisäys 
(milj. €) 
v. 2021]]-Taulukko13[[#This Row],[Arvonlisäys 
(milj. €) 
v. 2000]])/Taulukko13[[#This Row],[Arvonlisäys 
(milj. €) 
v. 2000]])*100</f>
        <v>66.320026836631996</v>
      </c>
      <c r="E22" s="1">
        <v>6976</v>
      </c>
      <c r="F22" s="1">
        <v>7418</v>
      </c>
      <c r="G22" s="23">
        <f>((Taulukko13[[#This Row],[Työlliset 
2021]]-Taulukko13[[#This Row],[Työlliset 
2000]])/Taulukko13[[#This Row],[Työlliset 
2000]])*100</f>
        <v>6.3360091743119265</v>
      </c>
    </row>
    <row r="23" spans="1:7" x14ac:dyDescent="0.25">
      <c r="A23" s="35" t="s">
        <v>35</v>
      </c>
      <c r="B23" s="1">
        <v>85.5</v>
      </c>
      <c r="C23" s="1">
        <v>147.80000000000001</v>
      </c>
      <c r="D23" s="71">
        <f>((Taulukko13[[#This Row],[Arvonlisäys 
(milj. €) 
v. 2021]]-Taulukko13[[#This Row],[Arvonlisäys 
(milj. €) 
v. 2000]])/Taulukko13[[#This Row],[Arvonlisäys 
(milj. €) 
v. 2000]])*100</f>
        <v>72.865497076023402</v>
      </c>
      <c r="E23" s="1">
        <v>1574</v>
      </c>
      <c r="F23" s="1">
        <v>1690</v>
      </c>
      <c r="G23" s="23">
        <f>((Taulukko13[[#This Row],[Työlliset 
2021]]-Taulukko13[[#This Row],[Työlliset 
2000]])/Taulukko13[[#This Row],[Työlliset 
2000]])*100</f>
        <v>7.3697585768742053</v>
      </c>
    </row>
    <row r="24" spans="1:7" ht="30" x14ac:dyDescent="0.25">
      <c r="A24" s="35" t="s">
        <v>39</v>
      </c>
      <c r="B24" s="1">
        <v>83.2</v>
      </c>
      <c r="C24" s="1">
        <v>213.9</v>
      </c>
      <c r="D24" s="71">
        <f>((Taulukko13[[#This Row],[Arvonlisäys 
(milj. €) 
v. 2021]]-Taulukko13[[#This Row],[Arvonlisäys 
(milj. €) 
v. 2000]])/Taulukko13[[#This Row],[Arvonlisäys 
(milj. €) 
v. 2000]])*100</f>
        <v>157.09134615384613</v>
      </c>
      <c r="E24" s="1">
        <v>664</v>
      </c>
      <c r="F24" s="1">
        <v>732</v>
      </c>
      <c r="G24" s="23">
        <f>((Taulukko13[[#This Row],[Työlliset 
2021]]-Taulukko13[[#This Row],[Työlliset 
2000]])/Taulukko13[[#This Row],[Työlliset 
2000]])*100</f>
        <v>10.240963855421686</v>
      </c>
    </row>
    <row r="25" spans="1:7" x14ac:dyDescent="0.25">
      <c r="A25" s="35" t="s">
        <v>113</v>
      </c>
      <c r="B25" s="1">
        <v>4445.3</v>
      </c>
      <c r="C25" s="1">
        <v>8263.2999999999993</v>
      </c>
      <c r="D25" s="71">
        <f>((Taulukko13[[#This Row],[Arvonlisäys 
(milj. €) 
v. 2021]]-Taulukko13[[#This Row],[Arvonlisäys 
(milj. €) 
v. 2000]])/Taulukko13[[#This Row],[Arvonlisäys 
(milj. €) 
v. 2000]])*100</f>
        <v>85.888466470204463</v>
      </c>
      <c r="E25" s="1">
        <v>98036</v>
      </c>
      <c r="F25" s="1">
        <v>109542</v>
      </c>
      <c r="G25" s="23">
        <f>((Taulukko13[[#This Row],[Työlliset 
2021]]-Taulukko13[[#This Row],[Työlliset 
2000]])/Taulukko13[[#This Row],[Työlliset 
2000]])*100</f>
        <v>11.736504957362602</v>
      </c>
    </row>
    <row r="26" spans="1:7" x14ac:dyDescent="0.25">
      <c r="A26" s="35" t="s">
        <v>33</v>
      </c>
      <c r="B26" s="1">
        <v>236.7</v>
      </c>
      <c r="C26" s="1">
        <v>449.6</v>
      </c>
      <c r="D26" s="71">
        <f>((Taulukko13[[#This Row],[Arvonlisäys 
(milj. €) 
v. 2021]]-Taulukko13[[#This Row],[Arvonlisäys 
(milj. €) 
v. 2000]])/Taulukko13[[#This Row],[Arvonlisäys 
(milj. €) 
v. 2000]])*100</f>
        <v>89.945078158005927</v>
      </c>
      <c r="E26" s="1">
        <v>1788</v>
      </c>
      <c r="F26" s="1">
        <v>2154</v>
      </c>
      <c r="G26" s="23">
        <f>((Taulukko13[[#This Row],[Työlliset 
2021]]-Taulukko13[[#This Row],[Työlliset 
2000]])/Taulukko13[[#This Row],[Työlliset 
2000]])*100</f>
        <v>20.469798657718123</v>
      </c>
    </row>
    <row r="27" spans="1:7" x14ac:dyDescent="0.25">
      <c r="A27" s="35" t="s">
        <v>53</v>
      </c>
      <c r="B27" s="1">
        <v>30.8</v>
      </c>
      <c r="C27" s="1">
        <v>121.8</v>
      </c>
      <c r="D27" s="71">
        <f>((Taulukko13[[#This Row],[Arvonlisäys 
(milj. €) 
v. 2021]]-Taulukko13[[#This Row],[Arvonlisäys 
(milj. €) 
v. 2000]])/Taulukko13[[#This Row],[Arvonlisäys 
(milj. €) 
v. 2000]])*100</f>
        <v>295.45454545454544</v>
      </c>
      <c r="E27" s="1">
        <v>461</v>
      </c>
      <c r="F27" s="1">
        <v>578</v>
      </c>
      <c r="G27" s="23">
        <f>((Taulukko13[[#This Row],[Työlliset 
2021]]-Taulukko13[[#This Row],[Työlliset 
2000]])/Taulukko13[[#This Row],[Työlliset 
2000]])*100</f>
        <v>25.379609544468547</v>
      </c>
    </row>
    <row r="28" spans="1:7" x14ac:dyDescent="0.25">
      <c r="A28" s="35" t="s">
        <v>46</v>
      </c>
      <c r="B28" s="1">
        <v>85.8</v>
      </c>
      <c r="C28" s="1">
        <v>275.39999999999998</v>
      </c>
      <c r="D28" s="71">
        <f>((Taulukko13[[#This Row],[Arvonlisäys 
(milj. €) 
v. 2021]]-Taulukko13[[#This Row],[Arvonlisäys 
(milj. €) 
v. 2000]])/Taulukko13[[#This Row],[Arvonlisäys 
(milj. €) 
v. 2000]])*100</f>
        <v>220.97902097902096</v>
      </c>
      <c r="E28" s="1">
        <v>954</v>
      </c>
      <c r="F28" s="1">
        <v>1198</v>
      </c>
      <c r="G28" s="23">
        <f>((Taulukko13[[#This Row],[Työlliset 
2021]]-Taulukko13[[#This Row],[Työlliset 
2000]])/Taulukko13[[#This Row],[Työlliset 
2000]])*100</f>
        <v>25.576519916142558</v>
      </c>
    </row>
    <row r="29" spans="1:7" x14ac:dyDescent="0.25">
      <c r="A29" s="35" t="s">
        <v>63</v>
      </c>
      <c r="B29" s="1">
        <v>117</v>
      </c>
      <c r="C29" s="1">
        <v>192.6</v>
      </c>
      <c r="D29" s="71">
        <f>((Taulukko13[[#This Row],[Arvonlisäys 
(milj. €) 
v. 2021]]-Taulukko13[[#This Row],[Arvonlisäys 
(milj. €) 
v. 2000]])/Taulukko13[[#This Row],[Arvonlisäys 
(milj. €) 
v. 2000]])*100</f>
        <v>64.615384615384613</v>
      </c>
      <c r="E29" s="1">
        <v>3863</v>
      </c>
      <c r="F29" s="1">
        <v>5056</v>
      </c>
      <c r="G29" s="23">
        <f>((Taulukko13[[#This Row],[Työlliset 
2021]]-Taulukko13[[#This Row],[Työlliset 
2000]])/Taulukko13[[#This Row],[Työlliset 
2000]])*100</f>
        <v>30.882733626714987</v>
      </c>
    </row>
    <row r="30" spans="1:7" x14ac:dyDescent="0.25">
      <c r="A30" s="35" t="s">
        <v>54</v>
      </c>
      <c r="B30" s="1">
        <v>441.6</v>
      </c>
      <c r="C30" s="1">
        <v>966.5</v>
      </c>
      <c r="D30" s="71">
        <f>((Taulukko13[[#This Row],[Arvonlisäys 
(milj. €) 
v. 2021]]-Taulukko13[[#This Row],[Arvonlisäys 
(milj. €) 
v. 2000]])/Taulukko13[[#This Row],[Arvonlisäys 
(milj. €) 
v. 2000]])*100</f>
        <v>118.86322463768116</v>
      </c>
      <c r="E30" s="1">
        <v>139</v>
      </c>
      <c r="F30" s="1">
        <v>183</v>
      </c>
      <c r="G30" s="23">
        <f>((Taulukko13[[#This Row],[Työlliset 
2021]]-Taulukko13[[#This Row],[Työlliset 
2000]])/Taulukko13[[#This Row],[Työlliset 
2000]])*100</f>
        <v>31.654676258992804</v>
      </c>
    </row>
    <row r="31" spans="1:7" ht="30" x14ac:dyDescent="0.25">
      <c r="A31" s="35" t="s">
        <v>59</v>
      </c>
      <c r="B31" s="1">
        <v>497.1</v>
      </c>
      <c r="C31" s="1">
        <v>1092.5</v>
      </c>
      <c r="D31" s="71">
        <f>((Taulukko13[[#This Row],[Arvonlisäys 
(milj. €) 
v. 2021]]-Taulukko13[[#This Row],[Arvonlisäys 
(milj. €) 
v. 2000]])/Taulukko13[[#This Row],[Arvonlisäys 
(milj. €) 
v. 2000]])*100</f>
        <v>119.77469322067992</v>
      </c>
      <c r="E31" s="1">
        <v>15933</v>
      </c>
      <c r="F31" s="1">
        <v>22434</v>
      </c>
      <c r="G31" s="23">
        <f>((Taulukko13[[#This Row],[Työlliset 
2021]]-Taulukko13[[#This Row],[Työlliset 
2000]])/Taulukko13[[#This Row],[Työlliset 
2000]])*100</f>
        <v>40.802108830728677</v>
      </c>
    </row>
    <row r="32" spans="1:7" x14ac:dyDescent="0.25">
      <c r="A32" s="35" t="s">
        <v>47</v>
      </c>
      <c r="B32" s="1">
        <v>276.10000000000002</v>
      </c>
      <c r="C32" s="1">
        <v>653.20000000000005</v>
      </c>
      <c r="D32" s="71">
        <f>((Taulukko13[[#This Row],[Arvonlisäys 
(milj. €) 
v. 2021]]-Taulukko13[[#This Row],[Arvonlisäys 
(milj. €) 
v. 2000]])/Taulukko13[[#This Row],[Arvonlisäys 
(milj. €) 
v. 2000]])*100</f>
        <v>136.58094893154654</v>
      </c>
      <c r="E32" s="1">
        <v>6671</v>
      </c>
      <c r="F32" s="1">
        <v>9694</v>
      </c>
      <c r="G32" s="23">
        <f>((Taulukko13[[#This Row],[Työlliset 
2021]]-Taulukko13[[#This Row],[Työlliset 
2000]])/Taulukko13[[#This Row],[Työlliset 
2000]])*100</f>
        <v>45.315544895817716</v>
      </c>
    </row>
    <row r="33" spans="1:7" ht="30" x14ac:dyDescent="0.25">
      <c r="A33" s="35" t="s">
        <v>43</v>
      </c>
      <c r="B33" s="1">
        <v>110.1</v>
      </c>
      <c r="C33" s="1">
        <v>304.89999999999998</v>
      </c>
      <c r="D33" s="71">
        <f>((Taulukko13[[#This Row],[Arvonlisäys 
(milj. €) 
v. 2021]]-Taulukko13[[#This Row],[Arvonlisäys 
(milj. €) 
v. 2000]])/Taulukko13[[#This Row],[Arvonlisäys 
(milj. €) 
v. 2000]])*100</f>
        <v>176.93006357856493</v>
      </c>
      <c r="E33" s="1">
        <v>1725</v>
      </c>
      <c r="F33" s="1">
        <v>2880</v>
      </c>
      <c r="G33" s="23">
        <f>((Taulukko13[[#This Row],[Työlliset 
2021]]-Taulukko13[[#This Row],[Työlliset 
2000]])/Taulukko13[[#This Row],[Työlliset 
2000]])*100</f>
        <v>66.956521739130437</v>
      </c>
    </row>
    <row r="34" spans="1:7" x14ac:dyDescent="0.25">
      <c r="A34" s="35" t="s">
        <v>67</v>
      </c>
      <c r="B34" s="1">
        <v>95.9</v>
      </c>
      <c r="C34" s="1">
        <v>421.8</v>
      </c>
      <c r="D34" s="71">
        <f>((Taulukko13[[#This Row],[Arvonlisäys 
(milj. €) 
v. 2021]]-Taulukko13[[#This Row],[Arvonlisäys 
(milj. €) 
v. 2000]])/Taulukko13[[#This Row],[Arvonlisäys 
(milj. €) 
v. 2000]])*100</f>
        <v>339.83315954118871</v>
      </c>
      <c r="E34" s="1">
        <v>2788</v>
      </c>
      <c r="F34" s="1">
        <v>5210</v>
      </c>
      <c r="G34" s="23">
        <f>((Taulukko13[[#This Row],[Työlliset 
2021]]-Taulukko13[[#This Row],[Työlliset 
2000]])/Taulukko13[[#This Row],[Työlliset 
2000]])*100</f>
        <v>86.872309899569586</v>
      </c>
    </row>
    <row r="35" spans="1:7" x14ac:dyDescent="0.25">
      <c r="A35" s="35" t="s">
        <v>61</v>
      </c>
      <c r="B35" s="1">
        <v>4.2</v>
      </c>
      <c r="C35" s="1">
        <v>29.4</v>
      </c>
      <c r="D35" s="71">
        <f>((Taulukko13[[#This Row],[Arvonlisäys 
(milj. €) 
v. 2021]]-Taulukko13[[#This Row],[Arvonlisäys 
(milj. €) 
v. 2000]])/Taulukko13[[#This Row],[Arvonlisäys 
(milj. €) 
v. 2000]])*100</f>
        <v>600</v>
      </c>
      <c r="E35" s="1">
        <v>392</v>
      </c>
      <c r="F35" s="1">
        <v>925</v>
      </c>
      <c r="G35" s="23">
        <f>((Taulukko13[[#This Row],[Työlliset 
2021]]-Taulukko13[[#This Row],[Työlliset 
2000]])/Taulukko13[[#This Row],[Työlliset 
2000]])*100</f>
        <v>135.96938775510205</v>
      </c>
    </row>
    <row r="36" spans="1:7" ht="30" x14ac:dyDescent="0.25">
      <c r="A36" s="35" t="s">
        <v>56</v>
      </c>
      <c r="B36" s="1">
        <v>72.900000000000006</v>
      </c>
      <c r="C36" s="1">
        <v>273.10000000000002</v>
      </c>
      <c r="D36" s="71">
        <f>((Taulukko13[[#This Row],[Arvonlisäys 
(milj. €) 
v. 2021]]-Taulukko13[[#This Row],[Arvonlisäys 
(milj. €) 
v. 2000]])/Taulukko13[[#This Row],[Arvonlisäys 
(milj. €) 
v. 2000]])*100</f>
        <v>274.62277091906719</v>
      </c>
      <c r="E36" s="1">
        <v>2238</v>
      </c>
      <c r="F36" s="1">
        <v>6537</v>
      </c>
      <c r="G36" s="23">
        <f>((Taulukko13[[#This Row],[Työlliset 
2021]]-Taulukko13[[#This Row],[Työlliset 
2000]])/Taulukko13[[#This Row],[Työlliset 
2000]])*100</f>
        <v>192.0911528150134</v>
      </c>
    </row>
    <row r="37" spans="1:7" x14ac:dyDescent="0.25">
      <c r="A37" s="43" t="s">
        <v>42</v>
      </c>
      <c r="B37" s="24">
        <v>19.2</v>
      </c>
      <c r="C37" s="24">
        <v>83.5</v>
      </c>
      <c r="D37" s="72">
        <f>((Taulukko13[[#This Row],[Arvonlisäys 
(milj. €) 
v. 2021]]-Taulukko13[[#This Row],[Arvonlisäys 
(milj. €) 
v. 2000]])/Taulukko13[[#This Row],[Arvonlisäys 
(milj. €) 
v. 2000]])*100</f>
        <v>334.89583333333337</v>
      </c>
      <c r="E37" s="24">
        <v>330</v>
      </c>
      <c r="F37" s="24">
        <v>1016.9999999999999</v>
      </c>
      <c r="G37" s="73">
        <f>((Taulukko13[[#This Row],[Työlliset 
2021]]-Taulukko13[[#This Row],[Työlliset 
2000]])/Taulukko13[[#This Row],[Työlliset 
2000]])*100</f>
        <v>208.18181818181816</v>
      </c>
    </row>
  </sheetData>
  <sortState xmlns:xlrd2="http://schemas.microsoft.com/office/spreadsheetml/2017/richdata2" ref="A14:G37">
    <sortCondition ref="G14:G37"/>
  </sortState>
  <printOptions gridLines="1"/>
  <pageMargins left="0" right="0" top="0" bottom="0" header="0.51181102362204722" footer="0.74803149606299213"/>
  <pageSetup scale="6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BA730BBA5CA44FABC43D3B76C31DDA" ma:contentTypeVersion="18" ma:contentTypeDescription="Create a new document." ma:contentTypeScope="" ma:versionID="8dda6fa3554db9c8ef6f8f9f85b7a1c4">
  <xsd:schema xmlns:xsd="http://www.w3.org/2001/XMLSchema" xmlns:xs="http://www.w3.org/2001/XMLSchema" xmlns:p="http://schemas.microsoft.com/office/2006/metadata/properties" xmlns:ns2="20687e04-2b66-4153-a4a5-df37f3cb410c" xmlns:ns3="27da45db-5c56-40f0-812e-9e795a9ded2e" targetNamespace="http://schemas.microsoft.com/office/2006/metadata/properties" ma:root="true" ma:fieldsID="8777c207f62fd242bf1ba7a7d500c15e" ns2:_="" ns3:_="">
    <xsd:import namespace="20687e04-2b66-4153-a4a5-df37f3cb410c"/>
    <xsd:import namespace="27da45db-5c56-40f0-812e-9e795a9ded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87e04-2b66-4153-a4a5-df37f3cb41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4f3aec6-172b-4261-a579-1b9c936781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a45db-5c56-40f0-812e-9e795a9ded2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89bfb88-a4b8-407b-b9ae-716c5ce0db20}" ma:internalName="TaxCatchAll" ma:showField="CatchAllData" ma:web="27da45db-5c56-40f0-812e-9e795a9ded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7da45db-5c56-40f0-812e-9e795a9ded2e" xsi:nil="true"/>
    <lcf76f155ced4ddcb4097134ff3c332f xmlns="20687e04-2b66-4153-a4a5-df37f3cb410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913A130-CDFE-4452-AA74-2FE97FB80F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687e04-2b66-4153-a4a5-df37f3cb410c"/>
    <ds:schemaRef ds:uri="27da45db-5c56-40f0-812e-9e795a9ded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7734AB-1C7B-45C8-8CE4-FF5468E4EE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DC5EC5-6652-4F39-BB64-3CBCB7A7DE2A}">
  <ds:schemaRefs>
    <ds:schemaRef ds:uri="http://purl.org/dc/elements/1.1/"/>
    <ds:schemaRef ds:uri="http://schemas.microsoft.com/office/2006/documentManagement/types"/>
    <ds:schemaRef ds:uri="http://purl.org/dc/terms/"/>
    <ds:schemaRef ds:uri="20687e04-2b66-4153-a4a5-df37f3cb410c"/>
    <ds:schemaRef ds:uri="27da45db-5c56-40f0-812e-9e795a9ded2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10</vt:i4>
      </vt:variant>
      <vt:variant>
        <vt:lpstr>Nimetyt alueet</vt:lpstr>
      </vt:variant>
      <vt:variant>
        <vt:i4>2</vt:i4>
      </vt:variant>
    </vt:vector>
  </HeadingPairs>
  <TitlesOfParts>
    <vt:vector size="12" baseType="lpstr">
      <vt:lpstr>Kuviot</vt:lpstr>
      <vt:lpstr>Maakunnat toimialat</vt:lpstr>
      <vt:lpstr>Maakunnat toimialat 2</vt:lpstr>
      <vt:lpstr>Psavo toimialat</vt:lpstr>
      <vt:lpstr>Psavo toimialat 2</vt:lpstr>
      <vt:lpstr>Psavo muutos</vt:lpstr>
      <vt:lpstr>Psavo osuus</vt:lpstr>
      <vt:lpstr>Psavo seudut</vt:lpstr>
      <vt:lpstr>Arvonlisäys ja työlliset</vt:lpstr>
      <vt:lpstr>Selite</vt:lpstr>
      <vt:lpstr>'Maakunnat toimialat'!Tulostusalue</vt:lpstr>
      <vt:lpstr>'Psavo seudut'!Tulostusalue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2022-12-22T12:48:17Z</dcterms:created>
  <dcterms:modified xsi:type="dcterms:W3CDTF">2024-02-28T12:14:12Z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0x01010042BA730BBA5CA44FABC43D3B76C31DDA</vt:lpwstr>
  </property>
</Properties>
</file>